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45" yWindow="-15" windowWidth="8880" windowHeight="11640"/>
  </bookViews>
  <sheets>
    <sheet name="Приложение 9" sheetId="11" r:id="rId1"/>
  </sheets>
  <definedNames>
    <definedName name="_xlnm.Print_Area" localSheetId="0">'Приложение 9'!$A$1:$F$132</definedName>
  </definedNames>
  <calcPr calcId="124519"/>
</workbook>
</file>

<file path=xl/calcChain.xml><?xml version="1.0" encoding="utf-8"?>
<calcChain xmlns="http://schemas.openxmlformats.org/spreadsheetml/2006/main">
  <c r="F98" i="11"/>
  <c r="F129" s="1"/>
  <c r="F29" l="1"/>
  <c r="F26" s="1"/>
  <c r="F32"/>
  <c r="F51" l="1"/>
  <c r="F59"/>
  <c r="F68"/>
  <c r="F67" s="1"/>
  <c r="F27"/>
  <c r="F35"/>
  <c r="F20"/>
  <c r="F21"/>
  <c r="F124"/>
  <c r="F126"/>
  <c r="F117"/>
  <c r="F115"/>
  <c r="F112"/>
  <c r="F107"/>
  <c r="F90"/>
  <c r="F95"/>
  <c r="F93" l="1"/>
  <c r="F58"/>
  <c r="F56"/>
  <c r="F50" s="1"/>
  <c r="F18"/>
  <c r="F14"/>
  <c r="F109"/>
  <c r="F114" s="1"/>
  <c r="F13" l="1"/>
  <c r="E91"/>
  <c r="F41" l="1"/>
  <c r="F31" l="1"/>
  <c r="F97" s="1"/>
  <c r="E29"/>
  <c r="C56"/>
  <c r="C53"/>
  <c r="F105"/>
  <c r="F104" s="1"/>
  <c r="F102"/>
  <c r="F100"/>
  <c r="F81"/>
  <c r="F80" s="1"/>
  <c r="F78"/>
  <c r="F77" s="1"/>
  <c r="F75"/>
  <c r="F74" s="1"/>
  <c r="F72"/>
  <c r="F71" s="1"/>
  <c r="F70"/>
  <c r="F65"/>
  <c r="F64" s="1"/>
  <c r="F61"/>
  <c r="F39"/>
  <c r="F24"/>
  <c r="F23" s="1"/>
  <c r="E53"/>
  <c r="E75"/>
  <c r="E108"/>
  <c r="E107" s="1"/>
  <c r="E16"/>
  <c r="E13" s="1"/>
  <c r="E116"/>
  <c r="E115" s="1"/>
  <c r="E105"/>
  <c r="E104" s="1"/>
  <c r="E102"/>
  <c r="E100"/>
  <c r="E78"/>
  <c r="E77" s="1"/>
  <c r="E81"/>
  <c r="E70"/>
  <c r="E61"/>
  <c r="E60" s="1"/>
  <c r="E48"/>
  <c r="E47" s="1"/>
  <c r="E39"/>
  <c r="E99" l="1"/>
  <c r="E98" s="1"/>
  <c r="F99"/>
  <c r="E21"/>
  <c r="E20" s="1"/>
  <c r="E24"/>
  <c r="E23" s="1"/>
  <c r="E27"/>
  <c r="E26" s="1"/>
  <c r="E32"/>
  <c r="E34"/>
  <c r="E42"/>
  <c r="E41" s="1"/>
  <c r="E51"/>
  <c r="E50" s="1"/>
  <c r="E56"/>
  <c r="E65"/>
  <c r="E64" s="1"/>
  <c r="E68"/>
  <c r="E67" s="1"/>
  <c r="E72"/>
  <c r="E71" s="1"/>
  <c r="E74"/>
  <c r="E80"/>
  <c r="E90"/>
  <c r="E59"/>
  <c r="E18"/>
  <c r="E14"/>
  <c r="F12" l="1"/>
  <c r="E31"/>
  <c r="E97" s="1"/>
  <c r="E129" l="1"/>
  <c r="E12"/>
</calcChain>
</file>

<file path=xl/sharedStrings.xml><?xml version="1.0" encoding="utf-8"?>
<sst xmlns="http://schemas.openxmlformats.org/spreadsheetml/2006/main" count="270" uniqueCount="138">
  <si>
    <t/>
  </si>
  <si>
    <t>Наименование</t>
  </si>
  <si>
    <t>РзПР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</si>
  <si>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</si>
  <si>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</si>
  <si>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</si>
  <si>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</si>
  <si>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</si>
  <si>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</si>
  <si>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</si>
  <si>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</si>
  <si>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</si>
  <si>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Дорожное хозяйство (дорожные фонды)</t>
  </si>
  <si>
    <t>0409</t>
  </si>
  <si>
    <t>Коммунальное хозяйство</t>
  </si>
  <si>
    <t>0502</t>
  </si>
  <si>
    <t>Культура</t>
  </si>
  <si>
    <t>0801</t>
  </si>
  <si>
    <t>Благоустройство</t>
  </si>
  <si>
    <t>0503</t>
  </si>
  <si>
    <t>КЦСР</t>
  </si>
  <si>
    <t>КВР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</si>
  <si>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</si>
  <si>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</si>
  <si>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</si>
  <si>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</si>
  <si>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</si>
  <si>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</si>
  <si>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Создание и использование средств резервного фонда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</si>
  <si>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</si>
  <si>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</si>
  <si>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</si>
  <si>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</si>
  <si>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</si>
  <si>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</si>
  <si>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</si>
  <si>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</si>
  <si>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</si>
  <si>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</si>
  <si>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</si>
  <si>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</si>
  <si>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</si>
  <si>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Другие общегосударственные вопросы</t>
  </si>
  <si>
    <t>0113</t>
  </si>
  <si>
    <t>Обеспечение областных государственных полномочий по составлению протоколов об административных правонарушениях</t>
  </si>
  <si>
    <t>Физическая культура</t>
  </si>
  <si>
    <t>1101</t>
  </si>
  <si>
    <t>Л.Е.Ларионова</t>
  </si>
  <si>
    <t>Перечисление  другим бюджетам бюджетной системы РФ</t>
  </si>
  <si>
    <t>Расходы на мероприятия по озеленению и благоустройству</t>
  </si>
  <si>
    <t>ИТОГО НЕПРОГРАММНЫЕ РАСХОДЫ:</t>
  </si>
  <si>
    <t>НЕПРОГРАММНЫЕ РАСХОДЫ</t>
  </si>
  <si>
    <t>ПРОГРАММНЫЕ РАСХОДЫ:</t>
  </si>
  <si>
    <t>Муниципальная программа "Переселение из граждан из ветхого и аварийного жил. фонда Новочунского муниципального образования до 2018 года"</t>
  </si>
  <si>
    <t>Жилищное хозяйство</t>
  </si>
  <si>
    <t>0501</t>
  </si>
  <si>
    <t>Муниципальная программа "Развитие коммунальных инфраструктур"</t>
  </si>
  <si>
    <t>ВСЕГО РАСХОДЫ:</t>
  </si>
  <si>
    <t>Сумма  2016г.</t>
  </si>
  <si>
    <t>7030251180</t>
  </si>
  <si>
    <t>7700089120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</si>
  <si>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</si>
  <si>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</si>
  <si>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</si>
  <si>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</si>
  <si>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</si>
  <si>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90А0673150</t>
  </si>
  <si>
    <t>7700682110</t>
  </si>
  <si>
    <t>=B61</t>
  </si>
  <si>
    <t>7702380110</t>
  </si>
  <si>
    <t>7703387010</t>
  </si>
  <si>
    <t xml:space="preserve">Дорожное хозяйство </t>
  </si>
  <si>
    <t>7700789999</t>
  </si>
  <si>
    <t>Расходы на организацию уличного освещения</t>
  </si>
  <si>
    <t>Иные выплаты персоналу,за исключением фонда оплаты труда</t>
  </si>
  <si>
    <t>Обеспечение проведение выборов и референдумов</t>
  </si>
  <si>
    <t>9020000000</t>
  </si>
  <si>
    <t>Проведение выборов депутатов муниципального образования</t>
  </si>
  <si>
    <t>Проведение выборов главы муниципального образования</t>
  </si>
  <si>
    <t>9020289999</t>
  </si>
  <si>
    <t>9020189999</t>
  </si>
  <si>
    <t>7700100000</t>
  </si>
  <si>
    <t>7700200000</t>
  </si>
  <si>
    <t>7700280110</t>
  </si>
  <si>
    <t>7700280190</t>
  </si>
  <si>
    <t>0000000000</t>
  </si>
  <si>
    <t>7700007013</t>
  </si>
  <si>
    <t>0107</t>
  </si>
  <si>
    <t>0310</t>
  </si>
  <si>
    <t>7700707801</t>
  </si>
  <si>
    <t>7700707802</t>
  </si>
  <si>
    <t>7700787010</t>
  </si>
  <si>
    <t>7700700501</t>
  </si>
  <si>
    <t>МП "Ремонт и кап .рем.авт.дорог общего польз местного значения на 2014-2018г"</t>
  </si>
  <si>
    <t>4400095401</t>
  </si>
  <si>
    <t>МП"Безопасность дорожного движенияв границах Бунбуйского МО на период 2014-2018"</t>
  </si>
  <si>
    <t>4400095402</t>
  </si>
  <si>
    <t>МП "Установка дорожных знаков, обустройство переходов на      территории Бунбуйского МО на 2017-2018г"</t>
  </si>
  <si>
    <t>4400095403</t>
  </si>
  <si>
    <t>4400095404</t>
  </si>
  <si>
    <t>МП"Энерго  и теплосбережение в Бунбуйском МО на 2018-2020г"</t>
  </si>
  <si>
    <t>4400095405</t>
  </si>
  <si>
    <t>МП "Антинаркотическая программа БунбуйскогоМОна 2018-2019гг"</t>
  </si>
  <si>
    <t>0707</t>
  </si>
  <si>
    <t>Увиличение стоимости матерьяльных запасов</t>
  </si>
  <si>
    <t>Глава Бунбуйского  муниципального образования</t>
  </si>
  <si>
    <t>С.П.Левшаков</t>
  </si>
  <si>
    <t>Пенсионное обеспечение</t>
  </si>
  <si>
    <t>Социальные выплаты  гражданам, кроме публичных нормативных социальных выплат</t>
  </si>
  <si>
    <t>1001</t>
  </si>
  <si>
    <t>770 22 88060</t>
  </si>
  <si>
    <t>4400095406</t>
  </si>
  <si>
    <t>4400095407</t>
  </si>
  <si>
    <t>Бунбуйского муниципального образования</t>
  </si>
  <si>
    <r>
      <t xml:space="preserve">МП " Обеспечение пожарной безопасности на территории Бунбуйского МО  на </t>
    </r>
    <r>
      <rPr>
        <sz val="8.9"/>
        <rFont val="Times New Roman"/>
        <family val="1"/>
        <charset val="204"/>
      </rPr>
      <t xml:space="preserve"> 2014-2016г</t>
    </r>
  </si>
  <si>
    <t xml:space="preserve">Проведение мероприятий для детей и молодежи </t>
  </si>
  <si>
    <t>Закупка товаров, работ и услуг для государственных (муниципальных) нужд</t>
  </si>
  <si>
    <t>"МП Модернизация коммунальной инфраструктуры,находящихся в муниципальной собственности Бунбуйского МО" на 2019год</t>
  </si>
  <si>
    <t xml:space="preserve">Сумма 2019г. </t>
  </si>
  <si>
    <t>Приложение № 6</t>
  </si>
  <si>
    <t xml:space="preserve">Распределение  бюджетных   ассигнований  по  целевым статьям (муниципальным  программам и непрограммным направлениям деятельности ), группам видов расходов, подразделам классификации расходов бюджетов на  2019 год .                                                                                                                                             </t>
  </si>
  <si>
    <t>МП "Противодействие терроризму и экстремизму в границах Бунбуйского  муниципального образования на 2014-2021г."</t>
  </si>
  <si>
    <t>к Решению Думы</t>
  </si>
  <si>
    <t>Реализация мероприятий перечня проектов народных инициатив</t>
  </si>
  <si>
    <t>71101S2370</t>
  </si>
  <si>
    <t>200</t>
  </si>
  <si>
    <t>Реализация  направлений расходов основного  мероприятия 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</si>
  <si>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>0412</t>
  </si>
  <si>
    <t>МП " Обустройство  контейнерных площадок на территории БМО в 2019году"</t>
  </si>
  <si>
    <t>61401S2200</t>
  </si>
  <si>
    <t>7700800501</t>
  </si>
  <si>
    <t>Реализация  направлений расходов основного  мероприятия  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</si>
  <si>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 xml:space="preserve"> Расходы за счет иных межбюджетных трансфертов на приобретение, разгруску,распиловку и доставку дров  до дворов граждан,пострадавших в результате чрезвычайной ситуации, сложившейся в результате паводка, вызванного сильными дождями, прошедшими в июне 2019года на территории Иркутской области</t>
  </si>
  <si>
    <t>7710174090</t>
  </si>
  <si>
    <t>от 31.10.2019г т№59</t>
  </si>
  <si>
    <r>
      <t>Реализация мероприятий   в связи чрезвычайной ситуацией, сложившейся в результате паводка.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</si>
  <si>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Мероприятие "Ремонт (реконструкция) автомобильных дорог пострадавших при ЧС"</t>
  </si>
  <si>
    <t>63104S2450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</si>
</sst>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8.9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Calibri"/>
      <family val="2"/>
      <scheme val="minor"/>
    </font>
    <font>
      <b/>
      <sz val="1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FF0000"/>
      <name val="Arial Narrow"/>
      <family val="2"/>
      <charset val="204"/>
    </font>
    <font>
      <sz val="12"/>
      <color rgb="FFFF000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/>
  </cellStyleXfs>
  <cellXfs count="192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/>
    <xf numFmtId="2" fontId="6" fillId="2" borderId="6" xfId="0" applyNumberFormat="1" applyFont="1" applyFill="1" applyBorder="1" applyAlignment="1">
      <alignment horizontal="right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vertical="top" wrapText="1"/>
    </xf>
    <xf numFmtId="0" fontId="0" fillId="2" borderId="0" xfId="0" applyFill="1"/>
    <xf numFmtId="49" fontId="6" fillId="2" borderId="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39" fontId="6" fillId="3" borderId="6" xfId="2" applyNumberFormat="1" applyFont="1" applyFill="1" applyBorder="1" applyAlignment="1">
      <alignment horizontal="right" vertical="center" wrapText="1" readingOrder="1"/>
    </xf>
    <xf numFmtId="0" fontId="11" fillId="0" borderId="0" xfId="0" applyFont="1"/>
    <xf numFmtId="4" fontId="6" fillId="2" borderId="14" xfId="2" applyNumberFormat="1" applyFont="1" applyFill="1" applyBorder="1" applyAlignment="1">
      <alignment horizontal="right" vertical="center" wrapText="1" readingOrder="1"/>
    </xf>
    <xf numFmtId="4" fontId="6" fillId="3" borderId="14" xfId="2" applyNumberFormat="1" applyFont="1" applyFill="1" applyBorder="1" applyAlignment="1">
      <alignment horizontal="right" vertical="center" wrapText="1" readingOrder="1"/>
    </xf>
    <xf numFmtId="4" fontId="5" fillId="2" borderId="14" xfId="0" applyNumberFormat="1" applyFont="1" applyFill="1" applyBorder="1" applyAlignment="1">
      <alignment horizontal="right"/>
    </xf>
    <xf numFmtId="4" fontId="6" fillId="2" borderId="14" xfId="0" applyNumberFormat="1" applyFont="1" applyFill="1" applyBorder="1" applyAlignment="1"/>
    <xf numFmtId="4" fontId="6" fillId="2" borderId="14" xfId="0" applyNumberFormat="1" applyFont="1" applyFill="1" applyBorder="1" applyAlignment="1">
      <alignment horizontal="right"/>
    </xf>
    <xf numFmtId="0" fontId="6" fillId="2" borderId="0" xfId="0" applyFont="1" applyFill="1" applyBorder="1"/>
    <xf numFmtId="49" fontId="6" fillId="2" borderId="0" xfId="2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5" fontId="6" fillId="2" borderId="0" xfId="2" applyNumberFormat="1" applyFont="1" applyFill="1" applyBorder="1" applyAlignment="1"/>
    <xf numFmtId="0" fontId="6" fillId="2" borderId="0" xfId="0" applyFont="1" applyFill="1" applyBorder="1" applyAlignment="1">
      <alignment horizontal="right"/>
    </xf>
    <xf numFmtId="49" fontId="6" fillId="2" borderId="0" xfId="2" applyNumberFormat="1" applyFont="1" applyFill="1" applyBorder="1" applyAlignment="1"/>
    <xf numFmtId="0" fontId="12" fillId="2" borderId="0" xfId="0" applyFont="1" applyFill="1" applyAlignment="1">
      <alignment horizontal="left"/>
    </xf>
    <xf numFmtId="0" fontId="12" fillId="2" borderId="0" xfId="0" applyFont="1" applyFill="1"/>
    <xf numFmtId="4" fontId="5" fillId="2" borderId="14" xfId="2" applyNumberFormat="1" applyFont="1" applyFill="1" applyBorder="1" applyAlignment="1">
      <alignment horizontal="right" vertical="center" wrapText="1" readingOrder="1"/>
    </xf>
    <xf numFmtId="4" fontId="5" fillId="3" borderId="14" xfId="2" applyNumberFormat="1" applyFont="1" applyFill="1" applyBorder="1" applyAlignment="1">
      <alignment horizontal="right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39" fontId="5" fillId="3" borderId="6" xfId="2" applyNumberFormat="1" applyFont="1" applyFill="1" applyBorder="1" applyAlignment="1">
      <alignment horizontal="right" vertical="center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49" fontId="5" fillId="2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49" fontId="6" fillId="2" borderId="14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49" fontId="6" fillId="2" borderId="18" xfId="0" applyNumberFormat="1" applyFont="1" applyFill="1" applyBorder="1" applyAlignment="1">
      <alignment vertical="top" wrapText="1"/>
    </xf>
    <xf numFmtId="49" fontId="6" fillId="2" borderId="0" xfId="0" applyNumberFormat="1" applyFont="1" applyFill="1" applyBorder="1"/>
    <xf numFmtId="0" fontId="6" fillId="2" borderId="0" xfId="0" applyNumberFormat="1" applyFont="1" applyFill="1" applyBorder="1" applyAlignment="1">
      <alignment horizontal="right" vertical="top" wrapText="1" readingOrder="1"/>
    </xf>
    <xf numFmtId="49" fontId="6" fillId="2" borderId="0" xfId="0" applyNumberFormat="1" applyFont="1" applyFill="1" applyBorder="1" applyAlignment="1">
      <alignment horizontal="right" vertical="top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49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11" xfId="0" applyNumberFormat="1" applyFont="1" applyFill="1" applyBorder="1" applyAlignment="1">
      <alignment horizontal="center" vertical="center" wrapText="1" readingOrder="1"/>
    </xf>
    <xf numFmtId="0" fontId="5" fillId="2" borderId="21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49" fontId="5" fillId="2" borderId="3" xfId="0" applyNumberFormat="1" applyFont="1" applyFill="1" applyBorder="1" applyAlignment="1">
      <alignment horizontal="center" vertical="center" wrapText="1" readingOrder="1"/>
    </xf>
    <xf numFmtId="39" fontId="5" fillId="2" borderId="6" xfId="0" applyNumberFormat="1" applyFont="1" applyFill="1" applyBorder="1" applyAlignment="1">
      <alignment horizontal="center" vertical="center" wrapText="1" readingOrder="1"/>
    </xf>
    <xf numFmtId="39" fontId="5" fillId="2" borderId="14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49" fontId="6" fillId="2" borderId="3" xfId="0" applyNumberFormat="1" applyFont="1" applyFill="1" applyBorder="1" applyAlignment="1">
      <alignment horizontal="center" vertical="center" wrapText="1" readingOrder="1"/>
    </xf>
    <xf numFmtId="49" fontId="9" fillId="2" borderId="14" xfId="0" applyNumberFormat="1" applyFont="1" applyFill="1" applyBorder="1" applyAlignment="1">
      <alignment vertical="top" wrapText="1"/>
    </xf>
    <xf numFmtId="39" fontId="6" fillId="2" borderId="6" xfId="2" applyNumberFormat="1" applyFont="1" applyFill="1" applyBorder="1" applyAlignment="1">
      <alignment horizontal="right" vertical="center" wrapText="1" readingOrder="1"/>
    </xf>
    <xf numFmtId="0" fontId="5" fillId="2" borderId="2" xfId="0" applyNumberFormat="1" applyFont="1" applyFill="1" applyBorder="1" applyAlignment="1">
      <alignment horizontal="left" vertical="top" wrapText="1" readingOrder="1"/>
    </xf>
    <xf numFmtId="39" fontId="5" fillId="2" borderId="6" xfId="2" applyNumberFormat="1" applyFont="1" applyFill="1" applyBorder="1" applyAlignment="1">
      <alignment horizontal="right" vertical="center" wrapText="1" readingOrder="1"/>
    </xf>
    <xf numFmtId="0" fontId="6" fillId="2" borderId="2" xfId="0" applyNumberFormat="1" applyFont="1" applyFill="1" applyBorder="1" applyAlignment="1">
      <alignment horizontal="left" vertical="top" wrapText="1" readingOrder="1"/>
    </xf>
    <xf numFmtId="49" fontId="6" fillId="2" borderId="1" xfId="4" applyNumberFormat="1" applyFont="1" applyFill="1" applyBorder="1" applyAlignment="1">
      <alignment horizontal="left" vertical="top" wrapText="1" shrinkToFit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5" fillId="2" borderId="1" xfId="4" applyNumberFormat="1" applyFont="1" applyFill="1" applyBorder="1" applyAlignment="1">
      <alignment horizontal="center" vertical="center"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top" wrapText="1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3" borderId="24" xfId="0" applyNumberFormat="1" applyFont="1" applyFill="1" applyBorder="1" applyAlignment="1">
      <alignment horizontal="center" vertical="center" wrapText="1" readingOrder="1"/>
    </xf>
    <xf numFmtId="49" fontId="6" fillId="3" borderId="11" xfId="0" applyNumberFormat="1" applyFont="1" applyFill="1" applyBorder="1" applyAlignment="1">
      <alignment horizontal="center" vertical="center" wrapText="1" readingOrder="1"/>
    </xf>
    <xf numFmtId="0" fontId="6" fillId="2" borderId="25" xfId="0" applyFont="1" applyFill="1" applyBorder="1" applyAlignment="1">
      <alignment vertical="top" wrapText="1"/>
    </xf>
    <xf numFmtId="0" fontId="6" fillId="2" borderId="1" xfId="0" applyFont="1" applyFill="1" applyBorder="1"/>
    <xf numFmtId="49" fontId="6" fillId="2" borderId="6" xfId="0" applyNumberFormat="1" applyFont="1" applyFill="1" applyBorder="1"/>
    <xf numFmtId="166" fontId="6" fillId="2" borderId="6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39" fontId="6" fillId="2" borderId="6" xfId="0" applyNumberFormat="1" applyFont="1" applyFill="1" applyBorder="1" applyAlignment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 vertical="center" wrapText="1" readingOrder="1"/>
    </xf>
    <xf numFmtId="0" fontId="6" fillId="3" borderId="5" xfId="0" applyNumberFormat="1" applyFont="1" applyFill="1" applyBorder="1" applyAlignment="1">
      <alignment horizontal="left" vertical="top" wrapText="1" readingOrder="1"/>
    </xf>
    <xf numFmtId="0" fontId="6" fillId="2" borderId="8" xfId="0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5" fillId="2" borderId="12" xfId="0" applyNumberFormat="1" applyFont="1" applyFill="1" applyBorder="1"/>
    <xf numFmtId="0" fontId="6" fillId="3" borderId="16" xfId="0" applyNumberFormat="1" applyFont="1" applyFill="1" applyBorder="1" applyAlignment="1">
      <alignment horizontal="center" vertical="center" wrapText="1" readingOrder="1"/>
    </xf>
    <xf numFmtId="49" fontId="6" fillId="2" borderId="1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top" wrapText="1"/>
    </xf>
    <xf numFmtId="2" fontId="6" fillId="2" borderId="12" xfId="0" applyNumberFormat="1" applyFont="1" applyFill="1" applyBorder="1" applyAlignment="1">
      <alignment horizontal="right"/>
    </xf>
    <xf numFmtId="49" fontId="6" fillId="2" borderId="19" xfId="0" applyNumberFormat="1" applyFont="1" applyFill="1" applyBorder="1" applyAlignment="1">
      <alignment vertical="top" wrapText="1"/>
    </xf>
    <xf numFmtId="0" fontId="3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 wrapText="1" readingOrder="1"/>
    </xf>
    <xf numFmtId="49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Border="1"/>
    <xf numFmtId="49" fontId="2" fillId="2" borderId="0" xfId="0" applyNumberFormat="1" applyFont="1" applyFill="1" applyBorder="1"/>
    <xf numFmtId="0" fontId="2" fillId="2" borderId="0" xfId="0" applyFont="1" applyFill="1"/>
    <xf numFmtId="0" fontId="14" fillId="2" borderId="0" xfId="0" applyFont="1" applyFill="1"/>
    <xf numFmtId="49" fontId="15" fillId="2" borderId="1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" fontId="15" fillId="3" borderId="14" xfId="2" applyNumberFormat="1" applyFont="1" applyFill="1" applyBorder="1" applyAlignment="1">
      <alignment horizontal="right" vertical="center" wrapText="1" readingOrder="1"/>
    </xf>
    <xf numFmtId="4" fontId="16" fillId="3" borderId="14" xfId="2" applyNumberFormat="1" applyFont="1" applyFill="1" applyBorder="1" applyAlignment="1">
      <alignment horizontal="right" vertical="center" wrapText="1" readingOrder="1"/>
    </xf>
    <xf numFmtId="49" fontId="6" fillId="2" borderId="1" xfId="0" applyNumberFormat="1" applyFont="1" applyFill="1" applyBorder="1" applyAlignment="1">
      <alignment vertical="top" wrapText="1"/>
    </xf>
    <xf numFmtId="2" fontId="17" fillId="2" borderId="25" xfId="0" applyNumberFormat="1" applyFont="1" applyFill="1" applyBorder="1" applyAlignment="1">
      <alignment vertical="top" wrapText="1"/>
    </xf>
    <xf numFmtId="49" fontId="6" fillId="2" borderId="27" xfId="0" applyNumberFormat="1" applyFont="1" applyFill="1" applyBorder="1" applyAlignment="1">
      <alignment horizontal="center" vertical="center"/>
    </xf>
    <xf numFmtId="2" fontId="5" fillId="2" borderId="25" xfId="0" applyNumberFormat="1" applyFont="1" applyFill="1" applyBorder="1" applyAlignment="1">
      <alignment vertical="top" wrapText="1"/>
    </xf>
    <xf numFmtId="0" fontId="18" fillId="2" borderId="0" xfId="0" applyFont="1" applyFill="1"/>
    <xf numFmtId="4" fontId="19" fillId="3" borderId="14" xfId="2" applyNumberFormat="1" applyFont="1" applyFill="1" applyBorder="1" applyAlignment="1">
      <alignment horizontal="right" vertical="center" wrapText="1" readingOrder="1"/>
    </xf>
    <xf numFmtId="4" fontId="16" fillId="2" borderId="14" xfId="0" applyNumberFormat="1" applyFont="1" applyFill="1" applyBorder="1" applyAlignment="1">
      <alignment horizontal="right"/>
    </xf>
    <xf numFmtId="2" fontId="20" fillId="2" borderId="20" xfId="0" applyNumberFormat="1" applyFont="1" applyFill="1" applyBorder="1" applyAlignment="1">
      <alignment vertical="top" wrapText="1"/>
    </xf>
    <xf numFmtId="4" fontId="15" fillId="2" borderId="23" xfId="0" applyNumberFormat="1" applyFont="1" applyFill="1" applyBorder="1" applyAlignment="1">
      <alignment horizontal="right"/>
    </xf>
    <xf numFmtId="4" fontId="21" fillId="3" borderId="14" xfId="2" applyNumberFormat="1" applyFont="1" applyFill="1" applyBorder="1" applyAlignment="1">
      <alignment horizontal="right" vertical="center" wrapText="1" readingOrder="1"/>
    </xf>
    <xf numFmtId="49" fontId="5" fillId="2" borderId="14" xfId="0" applyNumberFormat="1" applyFont="1" applyFill="1" applyBorder="1" applyAlignment="1">
      <alignment vertical="top" wrapText="1"/>
    </xf>
    <xf numFmtId="0" fontId="6" fillId="2" borderId="0" xfId="0" applyFont="1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" fontId="23" fillId="2" borderId="22" xfId="0" applyNumberFormat="1" applyFont="1" applyFill="1" applyBorder="1"/>
    <xf numFmtId="0" fontId="6" fillId="2" borderId="26" xfId="0" applyNumberFormat="1" applyFont="1" applyFill="1" applyBorder="1" applyAlignment="1">
      <alignment horizontal="center" vertical="top" wrapText="1"/>
    </xf>
    <xf numFmtId="3" fontId="6" fillId="2" borderId="26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 wrapText="1" readingOrder="1"/>
    </xf>
    <xf numFmtId="49" fontId="5" fillId="2" borderId="10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5" fillId="2" borderId="29" xfId="0" applyNumberFormat="1" applyFont="1" applyFill="1" applyBorder="1" applyAlignment="1">
      <alignment horizontal="center" vertical="top" wrapText="1"/>
    </xf>
    <xf numFmtId="2" fontId="6" fillId="2" borderId="13" xfId="0" applyNumberFormat="1" applyFont="1" applyFill="1" applyBorder="1" applyAlignment="1">
      <alignment horizontal="right"/>
    </xf>
    <xf numFmtId="4" fontId="6" fillId="2" borderId="15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9" fontId="6" fillId="2" borderId="30" xfId="0" applyNumberFormat="1" applyFont="1" applyFill="1" applyBorder="1" applyAlignment="1">
      <alignment vertical="top" wrapText="1"/>
    </xf>
    <xf numFmtId="0" fontId="6" fillId="3" borderId="31" xfId="0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0" fillId="0" borderId="0" xfId="0"/>
    <xf numFmtId="49" fontId="25" fillId="2" borderId="14" xfId="0" applyNumberFormat="1" applyFont="1" applyFill="1" applyBorder="1" applyAlignment="1">
      <alignment vertical="top" wrapText="1"/>
    </xf>
    <xf numFmtId="49" fontId="26" fillId="2" borderId="14" xfId="0" applyNumberFormat="1" applyFont="1" applyFill="1" applyBorder="1" applyAlignment="1">
      <alignment vertical="top" wrapText="1"/>
    </xf>
    <xf numFmtId="49" fontId="24" fillId="2" borderId="26" xfId="0" applyNumberFormat="1" applyFont="1" applyFill="1" applyBorder="1" applyAlignment="1">
      <alignment horizontal="center" vertical="top" wrapText="1"/>
    </xf>
    <xf numFmtId="49" fontId="6" fillId="3" borderId="32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0" fontId="5" fillId="2" borderId="3" xfId="0" applyNumberFormat="1" applyFont="1" applyFill="1" applyBorder="1" applyAlignment="1">
      <alignment horizontal="left" vertical="top" wrapText="1" readingOrder="1"/>
    </xf>
    <xf numFmtId="0" fontId="6" fillId="3" borderId="11" xfId="0" applyNumberFormat="1" applyFont="1" applyFill="1" applyBorder="1" applyAlignment="1">
      <alignment horizontal="left" vertical="top" wrapText="1" readingOrder="1"/>
    </xf>
    <xf numFmtId="0" fontId="6" fillId="3" borderId="33" xfId="0" applyNumberFormat="1" applyFont="1" applyFill="1" applyBorder="1" applyAlignment="1">
      <alignment horizontal="center" vertical="center" wrapText="1" readingOrder="1"/>
    </xf>
    <xf numFmtId="0" fontId="5" fillId="3" borderId="33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49" fontId="24" fillId="2" borderId="28" xfId="0" applyNumberFormat="1" applyFont="1" applyFill="1" applyBorder="1" applyAlignment="1">
      <alignment horizontal="center" vertical="top" wrapText="1"/>
    </xf>
    <xf numFmtId="0" fontId="24" fillId="2" borderId="1" xfId="0" applyNumberFormat="1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horizontal="left" vertical="top" wrapText="1"/>
    </xf>
    <xf numFmtId="0" fontId="28" fillId="2" borderId="26" xfId="0" applyNumberFormat="1" applyFont="1" applyFill="1" applyBorder="1" applyAlignment="1">
      <alignment horizontal="center" vertical="top" wrapText="1"/>
    </xf>
    <xf numFmtId="0" fontId="6" fillId="3" borderId="27" xfId="0" applyNumberFormat="1" applyFont="1" applyFill="1" applyBorder="1" applyAlignment="1">
      <alignment horizontal="center" vertical="center" wrapText="1" readingOrder="1"/>
    </xf>
    <xf numFmtId="4" fontId="5" fillId="4" borderId="14" xfId="2" applyNumberFormat="1" applyFont="1" applyFill="1" applyBorder="1" applyAlignment="1">
      <alignment horizontal="right" vertical="center" wrapText="1" readingOrder="1"/>
    </xf>
    <xf numFmtId="0" fontId="5" fillId="4" borderId="16" xfId="0" applyNumberFormat="1" applyFont="1" applyFill="1" applyBorder="1" applyAlignment="1">
      <alignment horizontal="left" vertical="top" wrapText="1" readingOrder="1"/>
    </xf>
    <xf numFmtId="0" fontId="5" fillId="5" borderId="1" xfId="0" applyFont="1" applyFill="1" applyBorder="1"/>
    <xf numFmtId="0" fontId="0" fillId="0" borderId="0" xfId="0"/>
    <xf numFmtId="0" fontId="0" fillId="0" borderId="0" xfId="0"/>
    <xf numFmtId="0" fontId="6" fillId="3" borderId="7" xfId="0" applyNumberFormat="1" applyFont="1" applyFill="1" applyBorder="1" applyAlignment="1">
      <alignment horizontal="center" vertical="center" wrapText="1" readingOrder="1"/>
    </xf>
    <xf numFmtId="39" fontId="6" fillId="3" borderId="13" xfId="2" applyNumberFormat="1" applyFont="1" applyFill="1" applyBorder="1" applyAlignment="1">
      <alignment horizontal="right" vertical="center" wrapText="1" readingOrder="1"/>
    </xf>
    <xf numFmtId="4" fontId="6" fillId="3" borderId="15" xfId="2" applyNumberFormat="1" applyFont="1" applyFill="1" applyBorder="1" applyAlignment="1">
      <alignment horizontal="right" vertical="center" wrapText="1" readingOrder="1"/>
    </xf>
    <xf numFmtId="0" fontId="6" fillId="3" borderId="8" xfId="0" applyNumberFormat="1" applyFont="1" applyFill="1" applyBorder="1" applyAlignment="1">
      <alignment horizontal="center" vertical="center" wrapText="1" readingOrder="1"/>
    </xf>
    <xf numFmtId="49" fontId="6" fillId="3" borderId="34" xfId="0" applyNumberFormat="1" applyFont="1" applyFill="1" applyBorder="1" applyAlignment="1">
      <alignment horizontal="center" vertical="center" wrapText="1" readingOrder="1"/>
    </xf>
    <xf numFmtId="39" fontId="6" fillId="3" borderId="12" xfId="2" applyNumberFormat="1" applyFont="1" applyFill="1" applyBorder="1" applyAlignment="1">
      <alignment horizontal="right" vertical="center" wrapText="1" readingOrder="1"/>
    </xf>
    <xf numFmtId="49" fontId="6" fillId="3" borderId="1" xfId="0" applyNumberFormat="1" applyFont="1" applyFill="1" applyBorder="1" applyAlignment="1">
      <alignment horizontal="center" vertical="center" wrapText="1" readingOrder="1"/>
    </xf>
    <xf numFmtId="39" fontId="6" fillId="3" borderId="1" xfId="2" applyNumberFormat="1" applyFont="1" applyFill="1" applyBorder="1" applyAlignment="1">
      <alignment horizontal="right" vertical="center" wrapText="1" readingOrder="1"/>
    </xf>
    <xf numFmtId="4" fontId="6" fillId="3" borderId="1" xfId="2" applyNumberFormat="1" applyFont="1" applyFill="1" applyBorder="1" applyAlignment="1">
      <alignment horizontal="right" vertical="center" wrapText="1" readingOrder="1"/>
    </xf>
    <xf numFmtId="49" fontId="26" fillId="2" borderId="15" xfId="0" applyNumberFormat="1" applyFont="1" applyFill="1" applyBorder="1" applyAlignment="1">
      <alignment vertical="top" wrapText="1"/>
    </xf>
    <xf numFmtId="49" fontId="24" fillId="2" borderId="29" xfId="0" applyNumberFormat="1" applyFont="1" applyFill="1" applyBorder="1" applyAlignment="1">
      <alignment horizontal="center" vertical="top" wrapText="1"/>
    </xf>
    <xf numFmtId="49" fontId="26" fillId="2" borderId="29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 wrapText="1" readingOrder="1"/>
    </xf>
    <xf numFmtId="49" fontId="26" fillId="2" borderId="1" xfId="0" applyNumberFormat="1" applyFont="1" applyFill="1" applyBorder="1" applyAlignment="1">
      <alignment horizontal="center" vertical="top" wrapText="1"/>
    </xf>
    <xf numFmtId="49" fontId="24" fillId="2" borderId="27" xfId="0" applyNumberFormat="1" applyFont="1" applyFill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vertical="top" wrapText="1"/>
    </xf>
    <xf numFmtId="0" fontId="5" fillId="4" borderId="16" xfId="0" applyNumberFormat="1" applyFont="1" applyFill="1" applyBorder="1" applyAlignment="1">
      <alignment horizontal="center" vertical="center" wrapText="1" readingOrder="1"/>
    </xf>
    <xf numFmtId="0" fontId="5" fillId="4" borderId="4" xfId="0" applyNumberFormat="1" applyFont="1" applyFill="1" applyBorder="1" applyAlignment="1">
      <alignment horizontal="center" vertical="center" wrapText="1" readingOrder="1"/>
    </xf>
    <xf numFmtId="49" fontId="5" fillId="4" borderId="11" xfId="0" applyNumberFormat="1" applyFont="1" applyFill="1" applyBorder="1" applyAlignment="1">
      <alignment horizontal="center" vertical="center" wrapText="1" readingOrder="1"/>
    </xf>
    <xf numFmtId="39" fontId="5" fillId="4" borderId="6" xfId="2" applyNumberFormat="1" applyFont="1" applyFill="1" applyBorder="1" applyAlignment="1">
      <alignment horizontal="right" vertical="center" wrapText="1" readingOrder="1"/>
    </xf>
    <xf numFmtId="49" fontId="5" fillId="5" borderId="6" xfId="0" applyNumberFormat="1" applyFont="1" applyFill="1" applyBorder="1"/>
    <xf numFmtId="166" fontId="5" fillId="5" borderId="6" xfId="0" applyNumberFormat="1" applyFont="1" applyFill="1" applyBorder="1" applyAlignment="1">
      <alignment horizontal="right"/>
    </xf>
    <xf numFmtId="4" fontId="5" fillId="5" borderId="14" xfId="0" applyNumberFormat="1" applyFont="1" applyFill="1" applyBorder="1" applyAlignment="1">
      <alignment horizontal="right"/>
    </xf>
    <xf numFmtId="4" fontId="6" fillId="3" borderId="23" xfId="2" applyNumberFormat="1" applyFont="1" applyFill="1" applyBorder="1" applyAlignment="1">
      <alignment horizontal="right" vertical="center" wrapText="1" readingOrder="1"/>
    </xf>
    <xf numFmtId="0" fontId="29" fillId="2" borderId="7" xfId="0" applyFont="1" applyFill="1" applyBorder="1" applyAlignment="1">
      <alignment horizontal="left" vertical="top" wrapText="1"/>
    </xf>
    <xf numFmtId="0" fontId="5" fillId="3" borderId="16" xfId="0" applyNumberFormat="1" applyFont="1" applyFill="1" applyBorder="1" applyAlignment="1">
      <alignment horizontal="left" vertical="top" wrapText="1" readingOrder="1"/>
    </xf>
    <xf numFmtId="0" fontId="6" fillId="3" borderId="1" xfId="0" applyNumberFormat="1" applyFont="1" applyFill="1" applyBorder="1" applyAlignment="1">
      <alignment horizontal="left" vertical="top" wrapText="1" readingOrder="1"/>
    </xf>
    <xf numFmtId="49" fontId="29" fillId="2" borderId="26" xfId="0" applyNumberFormat="1" applyFont="1" applyFill="1" applyBorder="1" applyAlignment="1">
      <alignment horizontal="center" vertical="top" wrapText="1"/>
    </xf>
    <xf numFmtId="0" fontId="0" fillId="0" borderId="0" xfId="0"/>
    <xf numFmtId="0" fontId="1" fillId="0" borderId="1" xfId="0" applyFont="1" applyBorder="1" applyAlignment="1">
      <alignment horizontal="left" wrapText="1"/>
    </xf>
    <xf numFmtId="49" fontId="31" fillId="0" borderId="1" xfId="0" applyNumberFormat="1" applyFont="1" applyFill="1" applyBorder="1" applyAlignment="1">
      <alignment wrapText="1"/>
    </xf>
    <xf numFmtId="49" fontId="6" fillId="2" borderId="35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6" fillId="2" borderId="0" xfId="0" applyFont="1" applyFill="1" applyBorder="1"/>
    <xf numFmtId="0" fontId="22" fillId="0" borderId="0" xfId="0" applyFont="1" applyAlignment="1">
      <alignment horizontal="center" wrapText="1"/>
    </xf>
    <xf numFmtId="0" fontId="0" fillId="0" borderId="0" xfId="0"/>
    <xf numFmtId="0" fontId="0" fillId="0" borderId="28" xfId="0" applyBorder="1"/>
  </cellXfs>
  <cellStyles count="5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tabSelected="1" topLeftCell="A124" zoomScale="81" zoomScaleNormal="81" workbookViewId="0">
      <selection activeCell="G8" sqref="G8"/>
    </sheetView>
  </sheetViews>
  <sheetFormatPr defaultRowHeight="15.75"/>
  <cols>
    <col min="1" max="1" width="45.42578125" style="1" customWidth="1"/>
    <col min="2" max="2" width="17.140625" style="1" customWidth="1"/>
    <col min="3" max="3" width="12.7109375" style="1" customWidth="1"/>
    <col min="4" max="4" width="14.42578125" style="3" customWidth="1"/>
    <col min="5" max="5" width="16.28515625" style="2" hidden="1" customWidth="1"/>
    <col min="6" max="6" width="17.140625" customWidth="1"/>
  </cols>
  <sheetData>
    <row r="1" spans="1:7">
      <c r="A1" s="18"/>
      <c r="B1" s="18"/>
      <c r="C1" s="18"/>
      <c r="D1" s="19" t="s">
        <v>119</v>
      </c>
      <c r="E1" s="20"/>
      <c r="F1" s="24"/>
      <c r="G1" s="25"/>
    </row>
    <row r="2" spans="1:7">
      <c r="A2" s="18"/>
      <c r="B2" s="18"/>
      <c r="C2" s="18"/>
      <c r="D2" s="19" t="s">
        <v>122</v>
      </c>
      <c r="E2" s="20"/>
      <c r="F2" s="24"/>
      <c r="G2" s="25"/>
    </row>
    <row r="3" spans="1:7">
      <c r="A3" s="18"/>
      <c r="B3" s="18"/>
      <c r="C3" s="18" t="s">
        <v>113</v>
      </c>
      <c r="D3" s="21"/>
      <c r="E3" s="22"/>
      <c r="F3" s="25"/>
      <c r="G3" s="25"/>
    </row>
    <row r="4" spans="1:7">
      <c r="A4" s="18"/>
      <c r="B4" s="18"/>
      <c r="C4" s="18"/>
      <c r="D4" s="23"/>
      <c r="E4" s="22"/>
      <c r="F4" s="25" t="s">
        <v>134</v>
      </c>
      <c r="G4" s="25">
        <v>58</v>
      </c>
    </row>
    <row r="5" spans="1:7">
      <c r="A5" s="18"/>
      <c r="B5" s="18"/>
      <c r="C5" s="18"/>
      <c r="D5" s="23"/>
      <c r="E5" s="22"/>
      <c r="F5" s="25"/>
      <c r="G5" s="25"/>
    </row>
    <row r="6" spans="1:7">
      <c r="A6" s="187"/>
      <c r="B6" s="188"/>
      <c r="C6" s="188"/>
      <c r="D6" s="188"/>
      <c r="E6" s="188"/>
      <c r="F6" s="25"/>
      <c r="G6" s="25"/>
    </row>
    <row r="7" spans="1:7" ht="47.25" customHeight="1">
      <c r="A7" s="189" t="s">
        <v>120</v>
      </c>
      <c r="B7" s="190"/>
      <c r="C7" s="190"/>
      <c r="D7" s="190"/>
      <c r="E7" s="190"/>
      <c r="F7" s="25"/>
      <c r="G7" s="25"/>
    </row>
    <row r="8" spans="1:7" ht="15" customHeight="1">
      <c r="A8" s="190"/>
      <c r="B8" s="190"/>
      <c r="C8" s="190"/>
      <c r="D8" s="190"/>
      <c r="E8" s="190"/>
      <c r="F8" s="25"/>
      <c r="G8" s="25"/>
    </row>
    <row r="9" spans="1:7" ht="52.5" customHeight="1" thickBot="1">
      <c r="A9" s="191"/>
      <c r="B9" s="191"/>
      <c r="C9" s="191"/>
      <c r="D9" s="191"/>
      <c r="E9" s="191"/>
      <c r="F9" s="25"/>
      <c r="G9" s="25"/>
    </row>
    <row r="10" spans="1:7" ht="16.5" thickBot="1">
      <c r="A10" s="38" t="s">
        <v>0</v>
      </c>
      <c r="B10" s="38" t="s">
        <v>0</v>
      </c>
      <c r="C10" s="38" t="s">
        <v>0</v>
      </c>
      <c r="D10" s="39" t="s">
        <v>0</v>
      </c>
      <c r="E10" s="38" t="s">
        <v>35</v>
      </c>
      <c r="F10" s="25"/>
      <c r="G10" s="25"/>
    </row>
    <row r="11" spans="1:7">
      <c r="A11" s="40" t="s">
        <v>1</v>
      </c>
      <c r="B11" s="40" t="s">
        <v>20</v>
      </c>
      <c r="C11" s="40" t="s">
        <v>21</v>
      </c>
      <c r="D11" s="41" t="s">
        <v>2</v>
      </c>
      <c r="E11" s="42" t="s">
        <v>58</v>
      </c>
      <c r="F11" s="43" t="s">
        <v>118</v>
      </c>
      <c r="G11" s="25"/>
    </row>
    <row r="12" spans="1:7">
      <c r="A12" s="44" t="s">
        <v>51</v>
      </c>
      <c r="B12" s="40"/>
      <c r="C12" s="40"/>
      <c r="D12" s="45"/>
      <c r="E12" s="46" t="e">
        <f>E97</f>
        <v>#REF!</v>
      </c>
      <c r="F12" s="47">
        <f>F97</f>
        <v>7396753</v>
      </c>
      <c r="G12" s="25"/>
    </row>
    <row r="13" spans="1:7" ht="78.75">
      <c r="A13" s="48" t="s">
        <v>36</v>
      </c>
      <c r="B13" s="111" t="s">
        <v>59</v>
      </c>
      <c r="C13" s="40"/>
      <c r="D13" s="45" t="s">
        <v>37</v>
      </c>
      <c r="E13" s="29">
        <f>E15+E19+E16</f>
        <v>203600</v>
      </c>
      <c r="F13" s="97">
        <f>F14+F18</f>
        <v>115100</v>
      </c>
      <c r="G13" s="25"/>
    </row>
    <row r="14" spans="1:7" ht="69" customHeight="1">
      <c r="A14" s="49" t="s">
        <v>62</v>
      </c>
      <c r="B14" s="50" t="s">
        <v>59</v>
      </c>
      <c r="C14" s="51">
        <v>100</v>
      </c>
      <c r="D14" s="52"/>
      <c r="E14" s="11">
        <f>E15</f>
        <v>187400</v>
      </c>
      <c r="F14" s="14">
        <f>F15</f>
        <v>105900</v>
      </c>
      <c r="G14" s="25"/>
    </row>
    <row r="15" spans="1:7" ht="31.5">
      <c r="A15" s="30" t="s">
        <v>38</v>
      </c>
      <c r="B15" s="50" t="s">
        <v>59</v>
      </c>
      <c r="C15" s="51">
        <v>100</v>
      </c>
      <c r="D15" s="52" t="s">
        <v>37</v>
      </c>
      <c r="E15" s="11">
        <v>187400</v>
      </c>
      <c r="F15" s="112">
        <v>105900</v>
      </c>
      <c r="G15" s="25"/>
    </row>
    <row r="16" spans="1:7" ht="47.25" hidden="1">
      <c r="A16" s="30" t="s">
        <v>26</v>
      </c>
      <c r="B16" s="50" t="s">
        <v>59</v>
      </c>
      <c r="C16" s="51">
        <v>242</v>
      </c>
      <c r="D16" s="52"/>
      <c r="E16" s="11">
        <f>E17</f>
        <v>6000</v>
      </c>
      <c r="F16" s="14">
        <v>0</v>
      </c>
      <c r="G16" s="25"/>
    </row>
    <row r="17" spans="1:7" ht="78.75" hidden="1">
      <c r="A17" s="30" t="s">
        <v>4</v>
      </c>
      <c r="B17" s="50" t="s">
        <v>59</v>
      </c>
      <c r="C17" s="51">
        <v>242</v>
      </c>
      <c r="D17" s="52" t="s">
        <v>37</v>
      </c>
      <c r="E17" s="11">
        <v>6000</v>
      </c>
      <c r="F17" s="14">
        <v>0</v>
      </c>
      <c r="G17" s="25"/>
    </row>
    <row r="18" spans="1:7" ht="45">
      <c r="A18" s="53" t="s">
        <v>61</v>
      </c>
      <c r="B18" s="50" t="s">
        <v>59</v>
      </c>
      <c r="C18" s="51">
        <v>200</v>
      </c>
      <c r="D18" s="52"/>
      <c r="E18" s="54">
        <f>E19</f>
        <v>10200</v>
      </c>
      <c r="F18" s="13">
        <f>F19</f>
        <v>9200</v>
      </c>
      <c r="G18" s="25"/>
    </row>
    <row r="19" spans="1:7" ht="31.5">
      <c r="A19" s="30" t="s">
        <v>38</v>
      </c>
      <c r="B19" s="50" t="s">
        <v>59</v>
      </c>
      <c r="C19" s="51">
        <v>200</v>
      </c>
      <c r="D19" s="52" t="s">
        <v>37</v>
      </c>
      <c r="E19" s="54">
        <v>10200</v>
      </c>
      <c r="F19" s="13">
        <v>9200</v>
      </c>
      <c r="G19" s="25"/>
    </row>
    <row r="20" spans="1:7" ht="31.5">
      <c r="A20" s="31" t="s">
        <v>28</v>
      </c>
      <c r="B20" s="32" t="s">
        <v>60</v>
      </c>
      <c r="C20" s="33"/>
      <c r="D20" s="28" t="s">
        <v>9</v>
      </c>
      <c r="E20" s="29">
        <f>E21</f>
        <v>10000</v>
      </c>
      <c r="F20" s="97">
        <f>F21</f>
        <v>12000</v>
      </c>
      <c r="G20" s="25"/>
    </row>
    <row r="21" spans="1:7">
      <c r="A21" s="34" t="s">
        <v>63</v>
      </c>
      <c r="B21" s="8" t="s">
        <v>60</v>
      </c>
      <c r="C21" s="9">
        <v>800</v>
      </c>
      <c r="D21" s="10"/>
      <c r="E21" s="11">
        <f>E22</f>
        <v>10000</v>
      </c>
      <c r="F21" s="14">
        <f>F22</f>
        <v>12000</v>
      </c>
      <c r="G21" s="25"/>
    </row>
    <row r="22" spans="1:7">
      <c r="A22" s="30" t="s">
        <v>8</v>
      </c>
      <c r="B22" s="8" t="s">
        <v>60</v>
      </c>
      <c r="C22" s="9">
        <v>800</v>
      </c>
      <c r="D22" s="10" t="s">
        <v>9</v>
      </c>
      <c r="E22" s="11">
        <v>10000</v>
      </c>
      <c r="F22" s="14">
        <v>12000</v>
      </c>
      <c r="G22" s="25"/>
    </row>
    <row r="23" spans="1:7" ht="63" hidden="1">
      <c r="A23" s="55" t="s">
        <v>33</v>
      </c>
      <c r="B23" s="40">
        <v>7704002</v>
      </c>
      <c r="C23" s="40"/>
      <c r="D23" s="45"/>
      <c r="E23" s="56">
        <f>E24</f>
        <v>0</v>
      </c>
      <c r="F23" s="26">
        <f>F24</f>
        <v>0</v>
      </c>
      <c r="G23" s="25"/>
    </row>
    <row r="24" spans="1:7" ht="47.25" hidden="1">
      <c r="A24" s="57" t="s">
        <v>22</v>
      </c>
      <c r="B24" s="51">
        <v>7704002</v>
      </c>
      <c r="C24" s="51">
        <v>244</v>
      </c>
      <c r="D24" s="52"/>
      <c r="E24" s="54">
        <f>E25</f>
        <v>0</v>
      </c>
      <c r="F24" s="13">
        <f>F25</f>
        <v>0</v>
      </c>
      <c r="G24" s="25"/>
    </row>
    <row r="25" spans="1:7" hidden="1">
      <c r="A25" s="57" t="s">
        <v>14</v>
      </c>
      <c r="B25" s="51">
        <v>7704002</v>
      </c>
      <c r="C25" s="51">
        <v>244</v>
      </c>
      <c r="D25" s="52" t="s">
        <v>15</v>
      </c>
      <c r="E25" s="54">
        <v>0</v>
      </c>
      <c r="F25" s="13">
        <v>0</v>
      </c>
      <c r="G25" s="25"/>
    </row>
    <row r="26" spans="1:7">
      <c r="A26" s="31" t="s">
        <v>23</v>
      </c>
      <c r="B26" s="32" t="s">
        <v>81</v>
      </c>
      <c r="C26" s="33"/>
      <c r="D26" s="28" t="s">
        <v>3</v>
      </c>
      <c r="E26" s="29">
        <f>E27</f>
        <v>911000</v>
      </c>
      <c r="F26" s="97">
        <f>F27+F29</f>
        <v>621000</v>
      </c>
      <c r="G26" s="25"/>
    </row>
    <row r="27" spans="1:7" ht="94.5">
      <c r="A27" s="34" t="s">
        <v>64</v>
      </c>
      <c r="B27" s="32" t="s">
        <v>81</v>
      </c>
      <c r="C27" s="9">
        <v>100</v>
      </c>
      <c r="D27" s="10"/>
      <c r="E27" s="11">
        <f>E28</f>
        <v>911000</v>
      </c>
      <c r="F27" s="14">
        <f>F28</f>
        <v>480000</v>
      </c>
      <c r="G27" s="25"/>
    </row>
    <row r="28" spans="1:7" ht="47.25">
      <c r="A28" s="30" t="s">
        <v>24</v>
      </c>
      <c r="B28" s="32" t="s">
        <v>81</v>
      </c>
      <c r="C28" s="9">
        <v>100</v>
      </c>
      <c r="D28" s="10" t="s">
        <v>3</v>
      </c>
      <c r="E28" s="11">
        <v>911000</v>
      </c>
      <c r="F28" s="14">
        <v>480000</v>
      </c>
      <c r="G28" s="25"/>
    </row>
    <row r="29" spans="1:7" ht="34.5" customHeight="1">
      <c r="A29" s="58" t="s">
        <v>74</v>
      </c>
      <c r="B29" s="32" t="s">
        <v>81</v>
      </c>
      <c r="C29" s="9">
        <v>100</v>
      </c>
      <c r="D29" s="10"/>
      <c r="E29" s="11">
        <f>E30</f>
        <v>911000</v>
      </c>
      <c r="F29" s="14">
        <f>F30</f>
        <v>141000</v>
      </c>
      <c r="G29" s="25"/>
    </row>
    <row r="30" spans="1:7" ht="47.25">
      <c r="A30" s="30" t="s">
        <v>24</v>
      </c>
      <c r="B30" s="32" t="s">
        <v>81</v>
      </c>
      <c r="C30" s="9">
        <v>100</v>
      </c>
      <c r="D30" s="10" t="s">
        <v>3</v>
      </c>
      <c r="E30" s="11">
        <v>911000</v>
      </c>
      <c r="F30" s="14">
        <v>141000</v>
      </c>
      <c r="G30" s="25"/>
    </row>
    <row r="31" spans="1:7">
      <c r="A31" s="31" t="s">
        <v>25</v>
      </c>
      <c r="B31" s="32" t="s">
        <v>82</v>
      </c>
      <c r="C31" s="33"/>
      <c r="D31" s="28"/>
      <c r="E31" s="29" t="e">
        <f>E32+E34+E39+#REF!+#REF!</f>
        <v>#REF!</v>
      </c>
      <c r="F31" s="97">
        <f>F32+F34+F35</f>
        <v>3531880</v>
      </c>
      <c r="G31" s="25"/>
    </row>
    <row r="32" spans="1:7" ht="96" customHeight="1">
      <c r="A32" s="34" t="s">
        <v>64</v>
      </c>
      <c r="B32" s="8" t="s">
        <v>83</v>
      </c>
      <c r="C32" s="9">
        <v>100</v>
      </c>
      <c r="D32" s="10"/>
      <c r="E32" s="11" t="e">
        <f>E33+#REF!</f>
        <v>#REF!</v>
      </c>
      <c r="F32" s="27">
        <f>F33</f>
        <v>2906520</v>
      </c>
      <c r="G32" s="25"/>
    </row>
    <row r="33" spans="1:7" ht="78.75">
      <c r="A33" s="30" t="s">
        <v>4</v>
      </c>
      <c r="B33" s="8" t="s">
        <v>83</v>
      </c>
      <c r="C33" s="9">
        <v>100</v>
      </c>
      <c r="D33" s="10" t="s">
        <v>5</v>
      </c>
      <c r="E33" s="11">
        <v>3655793.48</v>
      </c>
      <c r="F33" s="14">
        <v>2906520</v>
      </c>
      <c r="G33" s="25"/>
    </row>
    <row r="34" spans="1:7" ht="47.25">
      <c r="A34" s="30" t="s">
        <v>22</v>
      </c>
      <c r="B34" s="8" t="s">
        <v>84</v>
      </c>
      <c r="C34" s="9">
        <v>200</v>
      </c>
      <c r="D34" s="10"/>
      <c r="E34" s="11">
        <f>E38</f>
        <v>0</v>
      </c>
      <c r="F34" s="14">
        <v>591260</v>
      </c>
      <c r="G34" s="25"/>
    </row>
    <row r="35" spans="1:7">
      <c r="A35" s="34" t="s">
        <v>63</v>
      </c>
      <c r="B35" s="8" t="s">
        <v>84</v>
      </c>
      <c r="C35" s="9">
        <v>800</v>
      </c>
      <c r="D35" s="10" t="s">
        <v>5</v>
      </c>
      <c r="E35" s="11"/>
      <c r="F35" s="14">
        <f>F36</f>
        <v>34100</v>
      </c>
      <c r="G35" s="25"/>
    </row>
    <row r="36" spans="1:7" ht="78.75">
      <c r="A36" s="30" t="s">
        <v>4</v>
      </c>
      <c r="B36" s="8" t="s">
        <v>84</v>
      </c>
      <c r="C36" s="9">
        <v>800</v>
      </c>
      <c r="D36" s="10" t="s">
        <v>5</v>
      </c>
      <c r="E36" s="11"/>
      <c r="F36" s="14">
        <v>34100</v>
      </c>
      <c r="G36" s="25"/>
    </row>
    <row r="37" spans="1:7" ht="35.25" hidden="1" customHeight="1">
      <c r="A37" s="18"/>
      <c r="B37" s="110"/>
      <c r="C37" s="110"/>
      <c r="D37" s="37"/>
      <c r="E37" s="22"/>
      <c r="F37" s="113"/>
      <c r="G37" s="25"/>
    </row>
    <row r="38" spans="1:7" ht="78.75" hidden="1">
      <c r="A38" s="30" t="s">
        <v>4</v>
      </c>
      <c r="B38" s="9">
        <v>7707004</v>
      </c>
      <c r="C38" s="9">
        <v>122</v>
      </c>
      <c r="D38" s="10" t="s">
        <v>5</v>
      </c>
      <c r="E38" s="11">
        <v>0</v>
      </c>
      <c r="F38" s="14">
        <v>0</v>
      </c>
      <c r="G38" s="25"/>
    </row>
    <row r="39" spans="1:7" ht="47.25" hidden="1">
      <c r="A39" s="30" t="s">
        <v>26</v>
      </c>
      <c r="B39" s="9">
        <v>7707004</v>
      </c>
      <c r="C39" s="9">
        <v>242</v>
      </c>
      <c r="D39" s="10"/>
      <c r="E39" s="11">
        <f>E40</f>
        <v>26500</v>
      </c>
      <c r="F39" s="14">
        <f>F40</f>
        <v>0</v>
      </c>
      <c r="G39" s="25"/>
    </row>
    <row r="40" spans="1:7" ht="78.75" hidden="1">
      <c r="A40" s="30" t="s">
        <v>4</v>
      </c>
      <c r="B40" s="9">
        <v>7707004</v>
      </c>
      <c r="C40" s="9">
        <v>242</v>
      </c>
      <c r="D40" s="10" t="s">
        <v>5</v>
      </c>
      <c r="E40" s="11">
        <v>26500</v>
      </c>
      <c r="F40" s="14">
        <v>0</v>
      </c>
      <c r="G40" s="25"/>
    </row>
    <row r="41" spans="1:7" ht="31.5">
      <c r="A41" s="31" t="s">
        <v>27</v>
      </c>
      <c r="B41" s="32" t="s">
        <v>85</v>
      </c>
      <c r="C41" s="33"/>
      <c r="D41" s="28"/>
      <c r="E41" s="29">
        <f>E42</f>
        <v>42876.52</v>
      </c>
      <c r="F41" s="97">
        <f>F42+F43</f>
        <v>615744.91</v>
      </c>
      <c r="G41" s="25"/>
    </row>
    <row r="42" spans="1:7">
      <c r="A42" s="34" t="s">
        <v>65</v>
      </c>
      <c r="B42" s="59" t="s">
        <v>86</v>
      </c>
      <c r="C42" s="9">
        <v>500</v>
      </c>
      <c r="D42" s="10"/>
      <c r="E42" s="11">
        <f>E43</f>
        <v>42876.52</v>
      </c>
      <c r="F42" s="14">
        <v>24182.41</v>
      </c>
      <c r="G42" s="25"/>
    </row>
    <row r="43" spans="1:7" ht="63">
      <c r="A43" s="30" t="s">
        <v>6</v>
      </c>
      <c r="B43" s="8" t="s">
        <v>83</v>
      </c>
      <c r="C43" s="9">
        <v>500</v>
      </c>
      <c r="D43" s="10" t="s">
        <v>7</v>
      </c>
      <c r="E43" s="11">
        <v>42876.52</v>
      </c>
      <c r="F43" s="14">
        <v>591562.5</v>
      </c>
      <c r="G43" s="25"/>
    </row>
    <row r="44" spans="1:7" ht="31.5">
      <c r="A44" s="31" t="s">
        <v>75</v>
      </c>
      <c r="B44" s="8" t="s">
        <v>76</v>
      </c>
      <c r="C44" s="9"/>
      <c r="D44" s="28" t="s">
        <v>87</v>
      </c>
      <c r="E44" s="29"/>
      <c r="F44" s="27">
        <v>0</v>
      </c>
      <c r="G44" s="25"/>
    </row>
    <row r="45" spans="1:7" ht="31.5">
      <c r="A45" s="30" t="s">
        <v>78</v>
      </c>
      <c r="B45" s="8" t="s">
        <v>79</v>
      </c>
      <c r="C45" s="9">
        <v>880</v>
      </c>
      <c r="D45" s="10" t="s">
        <v>87</v>
      </c>
      <c r="E45" s="11"/>
      <c r="F45" s="14">
        <v>0</v>
      </c>
      <c r="G45" s="25"/>
    </row>
    <row r="46" spans="1:7" ht="31.5">
      <c r="A46" s="30" t="s">
        <v>77</v>
      </c>
      <c r="B46" s="8" t="s">
        <v>80</v>
      </c>
      <c r="C46" s="9">
        <v>880</v>
      </c>
      <c r="D46" s="10" t="s">
        <v>87</v>
      </c>
      <c r="E46" s="11"/>
      <c r="F46" s="14">
        <v>0</v>
      </c>
      <c r="G46" s="25"/>
    </row>
    <row r="47" spans="1:7" ht="63">
      <c r="A47" s="31" t="s">
        <v>44</v>
      </c>
      <c r="B47" s="60" t="s">
        <v>66</v>
      </c>
      <c r="C47" s="33"/>
      <c r="D47" s="28"/>
      <c r="E47" s="29">
        <f>E48</f>
        <v>700</v>
      </c>
      <c r="F47" s="97">
        <v>700</v>
      </c>
      <c r="G47" s="25"/>
    </row>
    <row r="48" spans="1:7" ht="47.25">
      <c r="A48" s="34" t="s">
        <v>61</v>
      </c>
      <c r="B48" s="61" t="s">
        <v>66</v>
      </c>
      <c r="C48" s="9">
        <v>200</v>
      </c>
      <c r="D48" s="10"/>
      <c r="E48" s="11">
        <f>E49</f>
        <v>700</v>
      </c>
      <c r="F48" s="14">
        <v>700</v>
      </c>
      <c r="G48" s="25"/>
    </row>
    <row r="49" spans="1:7">
      <c r="A49" s="30" t="s">
        <v>42</v>
      </c>
      <c r="B49" s="61" t="s">
        <v>66</v>
      </c>
      <c r="C49" s="9">
        <v>200</v>
      </c>
      <c r="D49" s="10" t="s">
        <v>43</v>
      </c>
      <c r="E49" s="11">
        <v>700</v>
      </c>
      <c r="F49" s="14">
        <v>700</v>
      </c>
      <c r="G49" s="25"/>
    </row>
    <row r="50" spans="1:7" ht="47.25">
      <c r="A50" s="31" t="s">
        <v>41</v>
      </c>
      <c r="B50" s="32" t="s">
        <v>89</v>
      </c>
      <c r="C50" s="33"/>
      <c r="D50" s="28" t="s">
        <v>17</v>
      </c>
      <c r="E50" s="29" t="e">
        <f>E51+#REF!+E55</f>
        <v>#REF!</v>
      </c>
      <c r="F50" s="148">
        <f>F51+F53+F54+F55+F56+F59</f>
        <v>1826778.09</v>
      </c>
      <c r="G50" s="25"/>
    </row>
    <row r="51" spans="1:7" ht="94.5">
      <c r="A51" s="34" t="s">
        <v>64</v>
      </c>
      <c r="B51" s="32" t="s">
        <v>89</v>
      </c>
      <c r="C51" s="9">
        <v>100</v>
      </c>
      <c r="D51" s="10"/>
      <c r="E51" s="11">
        <f>E52</f>
        <v>2401900</v>
      </c>
      <c r="F51" s="14">
        <f>F52</f>
        <v>1082455.0900000001</v>
      </c>
      <c r="G51" s="25"/>
    </row>
    <row r="52" spans="1:7">
      <c r="A52" s="30" t="s">
        <v>16</v>
      </c>
      <c r="B52" s="32" t="s">
        <v>89</v>
      </c>
      <c r="C52" s="9">
        <v>100</v>
      </c>
      <c r="D52" s="10" t="s">
        <v>17</v>
      </c>
      <c r="E52" s="11">
        <v>2401900</v>
      </c>
      <c r="F52" s="14">
        <v>1082455.0900000001</v>
      </c>
      <c r="G52" s="25"/>
    </row>
    <row r="53" spans="1:7" ht="0.75" customHeight="1">
      <c r="A53" s="34" t="s">
        <v>61</v>
      </c>
      <c r="B53" s="32" t="s">
        <v>89</v>
      </c>
      <c r="C53" s="9">
        <f>C55</f>
        <v>200</v>
      </c>
      <c r="D53" s="10"/>
      <c r="E53" s="11">
        <f>E55</f>
        <v>0</v>
      </c>
      <c r="F53" s="14">
        <v>0</v>
      </c>
      <c r="G53" s="25"/>
    </row>
    <row r="54" spans="1:7" s="129" customFormat="1" ht="24.75" thickBot="1">
      <c r="A54" s="131" t="s">
        <v>123</v>
      </c>
      <c r="B54" s="133" t="s">
        <v>124</v>
      </c>
      <c r="C54" s="9">
        <v>200</v>
      </c>
      <c r="D54" s="10" t="s">
        <v>17</v>
      </c>
      <c r="E54" s="11"/>
      <c r="F54" s="14">
        <v>74253</v>
      </c>
      <c r="G54" s="25"/>
    </row>
    <row r="55" spans="1:7">
      <c r="A55" s="30" t="s">
        <v>16</v>
      </c>
      <c r="B55" s="32" t="s">
        <v>89</v>
      </c>
      <c r="C55" s="9">
        <v>200</v>
      </c>
      <c r="D55" s="10" t="s">
        <v>17</v>
      </c>
      <c r="E55" s="11">
        <v>0</v>
      </c>
      <c r="F55" s="14">
        <v>356770</v>
      </c>
      <c r="G55" s="25"/>
    </row>
    <row r="56" spans="1:7">
      <c r="A56" s="34" t="s">
        <v>63</v>
      </c>
      <c r="B56" s="32" t="s">
        <v>89</v>
      </c>
      <c r="C56" s="9">
        <f>C57</f>
        <v>800</v>
      </c>
      <c r="D56" s="10"/>
      <c r="E56" s="11">
        <f>E57</f>
        <v>0</v>
      </c>
      <c r="F56" s="14">
        <f>F57</f>
        <v>3300</v>
      </c>
      <c r="G56" s="25"/>
    </row>
    <row r="57" spans="1:7">
      <c r="A57" s="30" t="s">
        <v>16</v>
      </c>
      <c r="B57" s="32" t="s">
        <v>89</v>
      </c>
      <c r="C57" s="9">
        <v>800</v>
      </c>
      <c r="D57" s="10" t="s">
        <v>17</v>
      </c>
      <c r="E57" s="11">
        <v>0</v>
      </c>
      <c r="F57" s="14">
        <v>3300</v>
      </c>
      <c r="G57" s="25"/>
    </row>
    <row r="58" spans="1:7">
      <c r="A58" s="30" t="s">
        <v>40</v>
      </c>
      <c r="B58" s="32" t="s">
        <v>90</v>
      </c>
      <c r="C58" s="9">
        <v>100</v>
      </c>
      <c r="D58" s="10" t="s">
        <v>17</v>
      </c>
      <c r="E58" s="11"/>
      <c r="F58" s="108">
        <f>F59</f>
        <v>310000</v>
      </c>
      <c r="G58" s="25"/>
    </row>
    <row r="59" spans="1:7" ht="47.25">
      <c r="A59" s="30" t="s">
        <v>39</v>
      </c>
      <c r="B59" s="32" t="s">
        <v>90</v>
      </c>
      <c r="C59" s="9"/>
      <c r="D59" s="10"/>
      <c r="E59" s="29" t="e">
        <f>E60+E61</f>
        <v>#REF!</v>
      </c>
      <c r="F59" s="14">
        <f>F60</f>
        <v>310000</v>
      </c>
      <c r="G59" s="25"/>
    </row>
    <row r="60" spans="1:7" ht="102.75" customHeight="1">
      <c r="A60" s="34" t="s">
        <v>64</v>
      </c>
      <c r="B60" s="32" t="s">
        <v>90</v>
      </c>
      <c r="C60" s="9">
        <v>100</v>
      </c>
      <c r="D60" s="10"/>
      <c r="E60" s="11" t="e">
        <f>#REF!+E61</f>
        <v>#REF!</v>
      </c>
      <c r="F60" s="14">
        <v>310000</v>
      </c>
      <c r="G60" s="25"/>
    </row>
    <row r="61" spans="1:7" ht="47.25" hidden="1">
      <c r="A61" s="34" t="s">
        <v>61</v>
      </c>
      <c r="B61" s="59" t="s">
        <v>68</v>
      </c>
      <c r="C61" s="9">
        <v>200</v>
      </c>
      <c r="D61" s="10"/>
      <c r="E61" s="11">
        <f>E62</f>
        <v>0</v>
      </c>
      <c r="F61" s="14">
        <f>F62</f>
        <v>0</v>
      </c>
      <c r="G61" s="25"/>
    </row>
    <row r="62" spans="1:7" hidden="1">
      <c r="A62" s="30" t="s">
        <v>40</v>
      </c>
      <c r="B62" s="8" t="s">
        <v>67</v>
      </c>
      <c r="C62" s="9">
        <v>200</v>
      </c>
      <c r="D62" s="10" t="s">
        <v>17</v>
      </c>
      <c r="E62" s="11">
        <v>0</v>
      </c>
      <c r="F62" s="14">
        <v>0</v>
      </c>
      <c r="G62" s="25"/>
    </row>
    <row r="63" spans="1:7" hidden="1">
      <c r="A63" s="30" t="s">
        <v>45</v>
      </c>
      <c r="B63" s="8" t="s">
        <v>69</v>
      </c>
      <c r="C63" s="9">
        <v>100</v>
      </c>
      <c r="D63" s="10" t="s">
        <v>46</v>
      </c>
      <c r="E63" s="11">
        <v>130000</v>
      </c>
      <c r="F63" s="14">
        <v>90925</v>
      </c>
      <c r="G63" s="25"/>
    </row>
    <row r="64" spans="1:7" ht="63" hidden="1">
      <c r="A64" s="31" t="s">
        <v>32</v>
      </c>
      <c r="B64" s="33">
        <v>7707026</v>
      </c>
      <c r="C64" s="33"/>
      <c r="D64" s="28"/>
      <c r="E64" s="29">
        <f>E65</f>
        <v>0</v>
      </c>
      <c r="F64" s="27">
        <f>F65</f>
        <v>0</v>
      </c>
      <c r="G64" s="25"/>
    </row>
    <row r="65" spans="1:7" ht="47.25" hidden="1">
      <c r="A65" s="30" t="s">
        <v>22</v>
      </c>
      <c r="B65" s="9">
        <v>7707026</v>
      </c>
      <c r="C65" s="9">
        <v>244</v>
      </c>
      <c r="D65" s="10"/>
      <c r="E65" s="11">
        <f>E66</f>
        <v>0</v>
      </c>
      <c r="F65" s="14">
        <f>F66</f>
        <v>0</v>
      </c>
      <c r="G65" s="25"/>
    </row>
    <row r="66" spans="1:7" hidden="1">
      <c r="A66" s="30" t="s">
        <v>14</v>
      </c>
      <c r="B66" s="9">
        <v>7707026</v>
      </c>
      <c r="C66" s="9">
        <v>244</v>
      </c>
      <c r="D66" s="10" t="s">
        <v>15</v>
      </c>
      <c r="E66" s="11">
        <v>0</v>
      </c>
      <c r="F66" s="14">
        <v>0</v>
      </c>
      <c r="G66" s="25"/>
    </row>
    <row r="67" spans="1:7" ht="57.75" customHeight="1">
      <c r="A67" s="31" t="s">
        <v>29</v>
      </c>
      <c r="B67" s="32" t="s">
        <v>91</v>
      </c>
      <c r="C67" s="33"/>
      <c r="D67" s="28" t="s">
        <v>11</v>
      </c>
      <c r="E67" s="29" t="e">
        <f>E68+E70</f>
        <v>#REF!</v>
      </c>
      <c r="F67" s="148">
        <f>F68</f>
        <v>44335</v>
      </c>
      <c r="G67" s="25"/>
    </row>
    <row r="68" spans="1:7" ht="31.5">
      <c r="A68" s="34" t="s">
        <v>104</v>
      </c>
      <c r="B68" s="32" t="s">
        <v>91</v>
      </c>
      <c r="C68" s="9">
        <v>200</v>
      </c>
      <c r="D68" s="10"/>
      <c r="E68" s="11">
        <f>E69</f>
        <v>10000</v>
      </c>
      <c r="F68" s="14">
        <f>F69</f>
        <v>44335</v>
      </c>
      <c r="G68" s="25"/>
    </row>
    <row r="69" spans="1:7" ht="63">
      <c r="A69" s="135" t="s">
        <v>10</v>
      </c>
      <c r="B69" s="32" t="s">
        <v>91</v>
      </c>
      <c r="C69" s="139">
        <v>200</v>
      </c>
      <c r="D69" s="10" t="s">
        <v>11</v>
      </c>
      <c r="E69" s="11">
        <v>10000</v>
      </c>
      <c r="F69" s="14">
        <v>44335</v>
      </c>
      <c r="G69" s="25"/>
    </row>
    <row r="70" spans="1:7" ht="31.5" hidden="1">
      <c r="A70" s="135" t="s">
        <v>48</v>
      </c>
      <c r="B70" s="8" t="s">
        <v>70</v>
      </c>
      <c r="C70" s="139"/>
      <c r="D70" s="10"/>
      <c r="E70" s="11" t="e">
        <f>#REF!</f>
        <v>#REF!</v>
      </c>
      <c r="F70" s="14" t="e">
        <f>#REF!</f>
        <v>#REF!</v>
      </c>
      <c r="G70" s="25"/>
    </row>
    <row r="71" spans="1:7" ht="31.5" hidden="1">
      <c r="A71" s="136" t="s">
        <v>30</v>
      </c>
      <c r="B71" s="141">
        <v>7707501</v>
      </c>
      <c r="C71" s="140"/>
      <c r="D71" s="28"/>
      <c r="E71" s="29">
        <f>E72</f>
        <v>20000</v>
      </c>
      <c r="F71" s="27">
        <f>F72</f>
        <v>0</v>
      </c>
      <c r="G71" s="25"/>
    </row>
    <row r="72" spans="1:7" ht="47.25" hidden="1">
      <c r="A72" s="135" t="s">
        <v>22</v>
      </c>
      <c r="B72" s="35">
        <v>7707501</v>
      </c>
      <c r="C72" s="139">
        <v>244</v>
      </c>
      <c r="D72" s="10"/>
      <c r="E72" s="11">
        <f>E73</f>
        <v>20000</v>
      </c>
      <c r="F72" s="14">
        <f>F73</f>
        <v>0</v>
      </c>
      <c r="G72" s="25"/>
    </row>
    <row r="73" spans="1:7" hidden="1">
      <c r="A73" s="135" t="s">
        <v>18</v>
      </c>
      <c r="B73" s="35">
        <v>7707501</v>
      </c>
      <c r="C73" s="139">
        <v>244</v>
      </c>
      <c r="D73" s="10" t="s">
        <v>19</v>
      </c>
      <c r="E73" s="11">
        <v>20000</v>
      </c>
      <c r="F73" s="14">
        <v>0</v>
      </c>
      <c r="G73" s="25"/>
    </row>
    <row r="74" spans="1:7" ht="47.25" hidden="1">
      <c r="A74" s="137" t="s">
        <v>34</v>
      </c>
      <c r="B74" s="142">
        <v>7707502</v>
      </c>
      <c r="C74" s="140"/>
      <c r="D74" s="28"/>
      <c r="E74" s="29">
        <f>E75</f>
        <v>1956800</v>
      </c>
      <c r="F74" s="27">
        <f>F75</f>
        <v>0</v>
      </c>
      <c r="G74" s="25"/>
    </row>
    <row r="75" spans="1:7" ht="47.25" hidden="1">
      <c r="A75" s="135" t="s">
        <v>22</v>
      </c>
      <c r="B75" s="35">
        <v>7707502</v>
      </c>
      <c r="C75" s="139">
        <v>244</v>
      </c>
      <c r="D75" s="10"/>
      <c r="E75" s="11">
        <f>E76</f>
        <v>1956800</v>
      </c>
      <c r="F75" s="14">
        <f>F76</f>
        <v>0</v>
      </c>
      <c r="G75" s="25"/>
    </row>
    <row r="76" spans="1:7" hidden="1">
      <c r="A76" s="135" t="s">
        <v>12</v>
      </c>
      <c r="B76" s="35">
        <v>7707502</v>
      </c>
      <c r="C76" s="139">
        <v>244</v>
      </c>
      <c r="D76" s="10" t="s">
        <v>13</v>
      </c>
      <c r="E76" s="11">
        <v>1956800</v>
      </c>
      <c r="F76" s="14">
        <v>0</v>
      </c>
      <c r="G76" s="25"/>
    </row>
    <row r="77" spans="1:7" ht="31.5" hidden="1">
      <c r="A77" s="136" t="s">
        <v>49</v>
      </c>
      <c r="B77" s="35">
        <v>7707503</v>
      </c>
      <c r="C77" s="139"/>
      <c r="D77" s="10"/>
      <c r="E77" s="11">
        <f>E78</f>
        <v>5000</v>
      </c>
      <c r="F77" s="14">
        <f>F78</f>
        <v>0</v>
      </c>
      <c r="G77" s="25"/>
    </row>
    <row r="78" spans="1:7" ht="47.25" hidden="1">
      <c r="A78" s="135" t="s">
        <v>22</v>
      </c>
      <c r="B78" s="35">
        <v>7707503</v>
      </c>
      <c r="C78" s="139">
        <v>244</v>
      </c>
      <c r="D78" s="10"/>
      <c r="E78" s="11">
        <f>E79</f>
        <v>5000</v>
      </c>
      <c r="F78" s="14">
        <f>F79</f>
        <v>0</v>
      </c>
      <c r="G78" s="25"/>
    </row>
    <row r="79" spans="1:7" hidden="1">
      <c r="A79" s="135" t="s">
        <v>18</v>
      </c>
      <c r="B79" s="35">
        <v>7707503</v>
      </c>
      <c r="C79" s="139">
        <v>244</v>
      </c>
      <c r="D79" s="10" t="s">
        <v>19</v>
      </c>
      <c r="E79" s="11">
        <v>5000</v>
      </c>
      <c r="F79" s="14">
        <v>0</v>
      </c>
      <c r="G79" s="25"/>
    </row>
    <row r="80" spans="1:7" ht="31.5" hidden="1">
      <c r="A80" s="136" t="s">
        <v>31</v>
      </c>
      <c r="B80" s="141">
        <v>7707504</v>
      </c>
      <c r="C80" s="140"/>
      <c r="D80" s="28"/>
      <c r="E80" s="29">
        <f>E81</f>
        <v>8200</v>
      </c>
      <c r="F80" s="27">
        <f>F81</f>
        <v>0</v>
      </c>
      <c r="G80" s="25"/>
    </row>
    <row r="81" spans="1:12" ht="47.25" hidden="1">
      <c r="A81" s="135" t="s">
        <v>22</v>
      </c>
      <c r="B81" s="35">
        <v>7707504</v>
      </c>
      <c r="C81" s="139">
        <v>244</v>
      </c>
      <c r="D81" s="10"/>
      <c r="E81" s="11">
        <f>E82</f>
        <v>8200</v>
      </c>
      <c r="F81" s="14">
        <f>F82</f>
        <v>0</v>
      </c>
      <c r="G81" s="25"/>
    </row>
    <row r="82" spans="1:12" hidden="1">
      <c r="A82" s="138" t="s">
        <v>18</v>
      </c>
      <c r="B82" s="153">
        <v>7707504</v>
      </c>
      <c r="C82" s="65">
        <v>244</v>
      </c>
      <c r="D82" s="66" t="s">
        <v>19</v>
      </c>
      <c r="E82" s="154">
        <v>8200</v>
      </c>
      <c r="F82" s="155">
        <v>0</v>
      </c>
      <c r="G82" s="25"/>
    </row>
    <row r="83" spans="1:12" s="151" customFormat="1" ht="40.5" customHeight="1">
      <c r="A83" s="183" t="s">
        <v>135</v>
      </c>
      <c r="B83" s="35">
        <v>7030374070</v>
      </c>
      <c r="C83" s="35">
        <v>200</v>
      </c>
      <c r="D83" s="159" t="s">
        <v>11</v>
      </c>
      <c r="E83" s="160"/>
      <c r="F83" s="161">
        <v>290000</v>
      </c>
      <c r="G83" s="25"/>
    </row>
    <row r="84" spans="1:12" s="129" customFormat="1" ht="35.25" customHeight="1" thickBot="1">
      <c r="A84" s="132" t="s">
        <v>123</v>
      </c>
      <c r="B84" s="143" t="s">
        <v>124</v>
      </c>
      <c r="C84" s="156">
        <v>200</v>
      </c>
      <c r="D84" s="157" t="s">
        <v>88</v>
      </c>
      <c r="E84" s="158"/>
      <c r="F84" s="177">
        <v>15000</v>
      </c>
      <c r="G84" s="25"/>
    </row>
    <row r="85" spans="1:12" s="129" customFormat="1" ht="39" customHeight="1" thickBot="1">
      <c r="A85" s="100" t="s">
        <v>126</v>
      </c>
      <c r="B85" s="35">
        <v>7700787503</v>
      </c>
      <c r="C85" s="35">
        <v>200</v>
      </c>
      <c r="D85" s="134" t="s">
        <v>127</v>
      </c>
      <c r="E85" s="11"/>
      <c r="F85" s="14">
        <v>50000</v>
      </c>
      <c r="G85" s="25"/>
    </row>
    <row r="86" spans="1:12" s="129" customFormat="1" ht="32.25" customHeight="1">
      <c r="A86" s="162" t="s">
        <v>123</v>
      </c>
      <c r="B86" s="163" t="s">
        <v>124</v>
      </c>
      <c r="C86" s="164" t="s">
        <v>125</v>
      </c>
      <c r="D86" s="10" t="s">
        <v>15</v>
      </c>
      <c r="E86" s="11"/>
      <c r="F86" s="14">
        <v>26000</v>
      </c>
      <c r="G86" s="25"/>
    </row>
    <row r="87" spans="1:12" s="151" customFormat="1" ht="32.25" customHeight="1">
      <c r="A87" s="169" t="s">
        <v>131</v>
      </c>
      <c r="B87" s="168" t="s">
        <v>130</v>
      </c>
      <c r="C87" s="167" t="s">
        <v>125</v>
      </c>
      <c r="D87" s="134" t="s">
        <v>15</v>
      </c>
      <c r="E87" s="11"/>
      <c r="F87" s="14">
        <v>72215</v>
      </c>
      <c r="G87" s="25"/>
    </row>
    <row r="88" spans="1:12" s="152" customFormat="1" ht="99.75" customHeight="1" thickBot="1">
      <c r="A88" s="178" t="s">
        <v>132</v>
      </c>
      <c r="B88" s="181" t="s">
        <v>133</v>
      </c>
      <c r="C88" s="167" t="s">
        <v>125</v>
      </c>
      <c r="D88" s="134" t="s">
        <v>15</v>
      </c>
      <c r="E88" s="11"/>
      <c r="F88" s="14">
        <v>0</v>
      </c>
      <c r="G88" s="25"/>
    </row>
    <row r="89" spans="1:12" ht="30.75" customHeight="1">
      <c r="A89" s="180" t="s">
        <v>18</v>
      </c>
      <c r="B89" s="165" t="s">
        <v>85</v>
      </c>
      <c r="C89" s="166">
        <v>200</v>
      </c>
      <c r="D89" s="10"/>
      <c r="E89" s="11">
        <v>15500</v>
      </c>
      <c r="F89" s="14">
        <v>1000</v>
      </c>
      <c r="G89" s="25"/>
      <c r="L89" s="7"/>
    </row>
    <row r="90" spans="1:12" ht="41.25" customHeight="1">
      <c r="A90" s="179" t="s">
        <v>73</v>
      </c>
      <c r="B90" s="32" t="s">
        <v>92</v>
      </c>
      <c r="C90" s="33"/>
      <c r="D90" s="28" t="s">
        <v>19</v>
      </c>
      <c r="E90" s="29" t="e">
        <f>#REF!</f>
        <v>#REF!</v>
      </c>
      <c r="F90" s="97">
        <f>F91</f>
        <v>3000</v>
      </c>
      <c r="G90" s="25"/>
    </row>
    <row r="91" spans="1:12" ht="47.25">
      <c r="A91" s="99" t="s">
        <v>61</v>
      </c>
      <c r="B91" s="101" t="s">
        <v>72</v>
      </c>
      <c r="C91" s="9">
        <v>200</v>
      </c>
      <c r="D91" s="10"/>
      <c r="E91" s="11" t="e">
        <f>#REF!</f>
        <v>#REF!</v>
      </c>
      <c r="F91" s="14">
        <v>3000</v>
      </c>
      <c r="G91" s="25"/>
      <c r="L91" s="12"/>
    </row>
    <row r="92" spans="1:12" hidden="1">
      <c r="A92" s="62"/>
      <c r="B92" s="63"/>
      <c r="C92" s="9"/>
      <c r="D92" s="10"/>
      <c r="E92" s="11"/>
      <c r="F92" s="14"/>
      <c r="G92" s="25"/>
    </row>
    <row r="93" spans="1:12" ht="38.25" customHeight="1" thickBot="1">
      <c r="A93" s="102" t="s">
        <v>115</v>
      </c>
      <c r="B93" s="114">
        <v>7700700503</v>
      </c>
      <c r="C93" s="65"/>
      <c r="D93" s="66"/>
      <c r="E93" s="11"/>
      <c r="F93" s="98">
        <f>F94</f>
        <v>5000</v>
      </c>
      <c r="G93" s="25"/>
    </row>
    <row r="94" spans="1:12" ht="38.25" customHeight="1" thickBot="1">
      <c r="A94" s="100" t="s">
        <v>116</v>
      </c>
      <c r="B94" s="114">
        <v>7700700503</v>
      </c>
      <c r="C94" s="65">
        <v>200</v>
      </c>
      <c r="D94" s="66" t="s">
        <v>103</v>
      </c>
      <c r="E94" s="11"/>
      <c r="F94" s="104">
        <v>5000</v>
      </c>
      <c r="G94" s="103"/>
    </row>
    <row r="95" spans="1:12" ht="30" customHeight="1" thickBot="1">
      <c r="A95" s="64" t="s">
        <v>107</v>
      </c>
      <c r="B95" s="115" t="s">
        <v>110</v>
      </c>
      <c r="C95" s="65"/>
      <c r="D95" s="66"/>
      <c r="E95" s="11"/>
      <c r="F95" s="98">
        <f>F96</f>
        <v>168000</v>
      </c>
      <c r="G95" s="103"/>
    </row>
    <row r="96" spans="1:12" ht="38.25" customHeight="1" thickBot="1">
      <c r="A96" s="67" t="s">
        <v>108</v>
      </c>
      <c r="B96" s="115" t="s">
        <v>110</v>
      </c>
      <c r="C96" s="65">
        <v>320</v>
      </c>
      <c r="D96" s="66" t="s">
        <v>109</v>
      </c>
      <c r="E96" s="11"/>
      <c r="F96" s="14">
        <v>168000</v>
      </c>
      <c r="G96" s="25"/>
    </row>
    <row r="97" spans="1:7" ht="37.5" customHeight="1">
      <c r="A97" s="149" t="s">
        <v>50</v>
      </c>
      <c r="B97" s="170"/>
      <c r="C97" s="171"/>
      <c r="D97" s="172"/>
      <c r="E97" s="173" t="e">
        <f>E13+E20+E23+E26+E31+E41+E47+E50+#REF!+E64+E67+E71+E74+E80+E90+E59+#REF!+#REF!+E77</f>
        <v>#REF!</v>
      </c>
      <c r="F97" s="148">
        <f>F13+F20+F26+F31+F41+F47+F50+F69+F90+F93+F95+F84+F85+F86+F87+F83+F88</f>
        <v>7396753</v>
      </c>
      <c r="G97" s="25"/>
    </row>
    <row r="98" spans="1:7" ht="40.5" customHeight="1">
      <c r="A98" s="150" t="s">
        <v>52</v>
      </c>
      <c r="B98" s="150"/>
      <c r="C98" s="150"/>
      <c r="D98" s="174"/>
      <c r="E98" s="175" t="e">
        <f>E99+E104+E107+E115+#REF!+#REF!</f>
        <v>#REF!</v>
      </c>
      <c r="F98" s="176">
        <f>F114+F115+F117+F119+F121+F126+F124+F123+F111</f>
        <v>4538859.7</v>
      </c>
      <c r="G98" s="25"/>
    </row>
    <row r="99" spans="1:7" ht="63" hidden="1">
      <c r="A99" s="30" t="s">
        <v>53</v>
      </c>
      <c r="B99" s="68"/>
      <c r="C99" s="68"/>
      <c r="D99" s="69"/>
      <c r="E99" s="70">
        <f>E100+E102</f>
        <v>2132830</v>
      </c>
      <c r="F99" s="17">
        <f>F100+F102</f>
        <v>0</v>
      </c>
      <c r="G99" s="25"/>
    </row>
    <row r="100" spans="1:7" ht="47.25" hidden="1">
      <c r="A100" s="30" t="s">
        <v>22</v>
      </c>
      <c r="B100" s="71">
        <v>6440100</v>
      </c>
      <c r="C100" s="68"/>
      <c r="D100" s="69"/>
      <c r="E100" s="72">
        <f>E101</f>
        <v>2112000</v>
      </c>
      <c r="F100" s="16">
        <f>F101</f>
        <v>0</v>
      </c>
      <c r="G100" s="25"/>
    </row>
    <row r="101" spans="1:7" hidden="1">
      <c r="A101" s="68" t="s">
        <v>54</v>
      </c>
      <c r="B101" s="71">
        <v>6440100</v>
      </c>
      <c r="C101" s="9">
        <v>244</v>
      </c>
      <c r="D101" s="10" t="s">
        <v>55</v>
      </c>
      <c r="E101" s="11">
        <v>2112000</v>
      </c>
      <c r="F101" s="14">
        <v>0</v>
      </c>
      <c r="G101" s="25"/>
    </row>
    <row r="102" spans="1:7" ht="47.25" hidden="1">
      <c r="A102" s="30" t="s">
        <v>22</v>
      </c>
      <c r="B102" s="71">
        <v>4400180</v>
      </c>
      <c r="C102" s="68"/>
      <c r="D102" s="69"/>
      <c r="E102" s="4">
        <f>E103</f>
        <v>20830</v>
      </c>
      <c r="F102" s="17">
        <f>F103</f>
        <v>0</v>
      </c>
      <c r="G102" s="25"/>
    </row>
    <row r="103" spans="1:7" hidden="1">
      <c r="A103" s="73" t="s">
        <v>54</v>
      </c>
      <c r="B103" s="74">
        <v>4400180</v>
      </c>
      <c r="C103" s="75">
        <v>244</v>
      </c>
      <c r="D103" s="66" t="s">
        <v>55</v>
      </c>
      <c r="E103" s="4">
        <v>20830</v>
      </c>
      <c r="F103" s="17">
        <v>0</v>
      </c>
      <c r="G103" s="25"/>
    </row>
    <row r="104" spans="1:7" ht="31.5" hidden="1">
      <c r="A104" s="76" t="s">
        <v>56</v>
      </c>
      <c r="B104" s="77">
        <v>4400280</v>
      </c>
      <c r="C104" s="35"/>
      <c r="D104" s="78"/>
      <c r="E104" s="4">
        <f>E105</f>
        <v>0</v>
      </c>
      <c r="F104" s="17">
        <f>F105</f>
        <v>0</v>
      </c>
      <c r="G104" s="25"/>
    </row>
    <row r="105" spans="1:7" ht="47.25" hidden="1">
      <c r="A105" s="30" t="s">
        <v>22</v>
      </c>
      <c r="B105" s="79">
        <v>4400280</v>
      </c>
      <c r="C105" s="35"/>
      <c r="D105" s="78"/>
      <c r="E105" s="4">
        <f>E106</f>
        <v>0</v>
      </c>
      <c r="F105" s="17">
        <f>F106</f>
        <v>0</v>
      </c>
      <c r="G105" s="25"/>
    </row>
    <row r="106" spans="1:7" hidden="1">
      <c r="A106" s="68" t="s">
        <v>16</v>
      </c>
      <c r="B106" s="79">
        <v>4400280</v>
      </c>
      <c r="C106" s="75">
        <v>244</v>
      </c>
      <c r="D106" s="78" t="s">
        <v>17</v>
      </c>
      <c r="E106" s="4">
        <v>0</v>
      </c>
      <c r="F106" s="17">
        <v>0</v>
      </c>
      <c r="G106" s="25"/>
    </row>
    <row r="107" spans="1:7" ht="51" customHeight="1">
      <c r="A107" s="109" t="s">
        <v>93</v>
      </c>
      <c r="B107" s="95" t="s">
        <v>94</v>
      </c>
      <c r="C107" s="68"/>
      <c r="D107" s="80" t="s">
        <v>13</v>
      </c>
      <c r="E107" s="4">
        <f>E108</f>
        <v>3000</v>
      </c>
      <c r="F107" s="15">
        <f>F108</f>
        <v>934936.46</v>
      </c>
      <c r="G107" s="25"/>
    </row>
    <row r="108" spans="1:7" ht="47.25">
      <c r="A108" s="34" t="s">
        <v>61</v>
      </c>
      <c r="B108" s="32" t="s">
        <v>94</v>
      </c>
      <c r="C108" s="81">
        <v>200</v>
      </c>
      <c r="D108" s="5"/>
      <c r="E108" s="4">
        <f>E114</f>
        <v>3000</v>
      </c>
      <c r="F108" s="15">
        <v>934936.46</v>
      </c>
      <c r="G108" s="25"/>
    </row>
    <row r="109" spans="1:7" ht="48" customHeight="1">
      <c r="A109" s="34" t="s">
        <v>95</v>
      </c>
      <c r="B109" s="96" t="s">
        <v>96</v>
      </c>
      <c r="C109" s="35"/>
      <c r="D109" s="82"/>
      <c r="E109" s="4"/>
      <c r="F109" s="17">
        <f>F110</f>
        <v>61000</v>
      </c>
      <c r="G109" s="25"/>
    </row>
    <row r="110" spans="1:7" ht="51" customHeight="1">
      <c r="A110" s="34" t="s">
        <v>61</v>
      </c>
      <c r="B110" s="63" t="s">
        <v>96</v>
      </c>
      <c r="C110" s="81">
        <v>200</v>
      </c>
      <c r="D110" s="82"/>
      <c r="E110" s="4"/>
      <c r="F110" s="17">
        <v>61000</v>
      </c>
      <c r="G110" s="25"/>
    </row>
    <row r="111" spans="1:7" s="182" customFormat="1" ht="51" customHeight="1">
      <c r="A111" s="184" t="s">
        <v>136</v>
      </c>
      <c r="B111" s="186" t="s">
        <v>137</v>
      </c>
      <c r="C111" s="35">
        <v>200</v>
      </c>
      <c r="D111" s="82"/>
      <c r="E111" s="4"/>
      <c r="F111" s="17">
        <v>814100</v>
      </c>
      <c r="G111" s="25"/>
    </row>
    <row r="112" spans="1:7" ht="51" customHeight="1">
      <c r="A112" s="34" t="s">
        <v>97</v>
      </c>
      <c r="B112" s="185" t="s">
        <v>111</v>
      </c>
      <c r="C112" s="35"/>
      <c r="D112" s="82"/>
      <c r="E112" s="4"/>
      <c r="F112" s="17">
        <f>F113</f>
        <v>50000</v>
      </c>
      <c r="G112" s="25"/>
    </row>
    <row r="113" spans="1:7" ht="51" customHeight="1">
      <c r="A113" s="34" t="s">
        <v>61</v>
      </c>
      <c r="B113" s="63" t="s">
        <v>111</v>
      </c>
      <c r="C113" s="81">
        <v>200</v>
      </c>
      <c r="D113" s="82"/>
      <c r="E113" s="4"/>
      <c r="F113" s="17">
        <v>50000</v>
      </c>
      <c r="G113" s="25"/>
    </row>
    <row r="114" spans="1:7">
      <c r="A114" s="34" t="s">
        <v>71</v>
      </c>
      <c r="B114" s="63" t="s">
        <v>85</v>
      </c>
      <c r="C114" s="75">
        <v>200</v>
      </c>
      <c r="D114" s="82" t="s">
        <v>13</v>
      </c>
      <c r="E114" s="4">
        <v>3000</v>
      </c>
      <c r="F114" s="105">
        <f>F107+F109+F112</f>
        <v>1045936.46</v>
      </c>
      <c r="G114" s="25"/>
    </row>
    <row r="115" spans="1:7" ht="63">
      <c r="A115" s="83" t="s">
        <v>121</v>
      </c>
      <c r="B115" s="32" t="s">
        <v>99</v>
      </c>
      <c r="C115" s="35"/>
      <c r="D115" s="32" t="s">
        <v>11</v>
      </c>
      <c r="E115" s="84" t="e">
        <f>E116</f>
        <v>#REF!</v>
      </c>
      <c r="F115" s="107">
        <f>F116</f>
        <v>800</v>
      </c>
      <c r="G115" s="25"/>
    </row>
    <row r="116" spans="1:7" ht="47.25">
      <c r="A116" s="6" t="s">
        <v>61</v>
      </c>
      <c r="B116" s="32" t="s">
        <v>99</v>
      </c>
      <c r="C116" s="35">
        <v>200</v>
      </c>
      <c r="D116" s="5" t="s">
        <v>11</v>
      </c>
      <c r="E116" s="4" t="e">
        <f>#REF!</f>
        <v>#REF!</v>
      </c>
      <c r="F116" s="17">
        <v>800</v>
      </c>
      <c r="G116" s="25"/>
    </row>
    <row r="117" spans="1:7" ht="48.75" customHeight="1">
      <c r="A117" s="36" t="s">
        <v>114</v>
      </c>
      <c r="B117" s="32" t="s">
        <v>98</v>
      </c>
      <c r="C117" s="35"/>
      <c r="D117" s="5" t="s">
        <v>88</v>
      </c>
      <c r="E117" s="4"/>
      <c r="F117" s="105">
        <f>F118</f>
        <v>11000</v>
      </c>
      <c r="G117" s="25"/>
    </row>
    <row r="118" spans="1:7" ht="52.5" customHeight="1">
      <c r="A118" s="6" t="s">
        <v>61</v>
      </c>
      <c r="B118" s="32"/>
      <c r="C118" s="35"/>
      <c r="D118" s="5" t="s">
        <v>88</v>
      </c>
      <c r="E118" s="4"/>
      <c r="F118" s="17">
        <v>11000</v>
      </c>
      <c r="G118" s="25"/>
    </row>
    <row r="119" spans="1:7" ht="68.25" customHeight="1">
      <c r="A119" s="36" t="s">
        <v>100</v>
      </c>
      <c r="B119" s="32" t="s">
        <v>101</v>
      </c>
      <c r="C119" s="35">
        <v>200</v>
      </c>
      <c r="D119" s="5" t="s">
        <v>15</v>
      </c>
      <c r="E119" s="4"/>
      <c r="F119" s="105">
        <v>17323.240000000002</v>
      </c>
      <c r="G119" s="25"/>
    </row>
    <row r="120" spans="1:7" ht="76.5" customHeight="1" thickBot="1">
      <c r="A120" s="34" t="s">
        <v>61</v>
      </c>
      <c r="B120" s="32" t="s">
        <v>101</v>
      </c>
      <c r="C120" s="35"/>
      <c r="D120" s="5" t="s">
        <v>15</v>
      </c>
      <c r="E120" s="4"/>
      <c r="F120" s="17">
        <v>17323.240000000002</v>
      </c>
      <c r="G120" s="25"/>
    </row>
    <row r="121" spans="1:7" ht="75.75" customHeight="1" thickBot="1">
      <c r="A121" s="106" t="s">
        <v>117</v>
      </c>
      <c r="B121" s="121">
        <v>4400095408</v>
      </c>
      <c r="C121" s="35">
        <v>200</v>
      </c>
      <c r="D121" s="5"/>
      <c r="E121" s="4"/>
      <c r="F121" s="17">
        <v>12400</v>
      </c>
      <c r="G121" s="25"/>
    </row>
    <row r="122" spans="1:7" ht="76.5" hidden="1" customHeight="1">
      <c r="A122" s="127" t="s">
        <v>61</v>
      </c>
      <c r="B122" s="124">
        <v>4400095408</v>
      </c>
      <c r="C122" s="128"/>
      <c r="D122" s="82" t="s">
        <v>15</v>
      </c>
      <c r="E122" s="122"/>
      <c r="F122" s="123">
        <v>0</v>
      </c>
      <c r="G122" s="25"/>
    </row>
    <row r="123" spans="1:7" ht="76.5" customHeight="1">
      <c r="A123" s="127" t="s">
        <v>61</v>
      </c>
      <c r="B123" s="144" t="s">
        <v>129</v>
      </c>
      <c r="C123" s="147">
        <v>200</v>
      </c>
      <c r="D123" s="8" t="s">
        <v>15</v>
      </c>
      <c r="E123" s="125"/>
      <c r="F123" s="126">
        <v>2306000</v>
      </c>
      <c r="G123" s="25"/>
    </row>
    <row r="124" spans="1:7" s="130" customFormat="1" ht="36.75" customHeight="1" thickBot="1">
      <c r="A124" s="145" t="s">
        <v>128</v>
      </c>
      <c r="B124" s="146">
        <v>440009509</v>
      </c>
      <c r="C124" s="35"/>
      <c r="D124" s="8"/>
      <c r="E124" s="4"/>
      <c r="F124" s="126">
        <f>F125</f>
        <v>329800</v>
      </c>
      <c r="G124" s="25"/>
    </row>
    <row r="125" spans="1:7" s="130" customFormat="1" ht="63.75" customHeight="1" thickBot="1">
      <c r="A125" s="6" t="s">
        <v>61</v>
      </c>
      <c r="B125" s="146">
        <v>440009509</v>
      </c>
      <c r="C125" s="35">
        <v>200</v>
      </c>
      <c r="D125" s="8" t="s">
        <v>19</v>
      </c>
      <c r="E125" s="4"/>
      <c r="F125" s="126">
        <v>329800</v>
      </c>
      <c r="G125" s="25"/>
    </row>
    <row r="126" spans="1:7" ht="46.5" customHeight="1">
      <c r="A126" s="36" t="s">
        <v>102</v>
      </c>
      <c r="B126" s="32" t="s">
        <v>112</v>
      </c>
      <c r="C126" s="35">
        <v>200</v>
      </c>
      <c r="D126" s="5" t="s">
        <v>103</v>
      </c>
      <c r="E126" s="4"/>
      <c r="F126" s="105">
        <f>F127</f>
        <v>1500</v>
      </c>
      <c r="G126" s="103"/>
    </row>
    <row r="127" spans="1:7" ht="46.5" customHeight="1">
      <c r="A127" s="34" t="s">
        <v>61</v>
      </c>
      <c r="B127" s="32" t="s">
        <v>112</v>
      </c>
      <c r="C127" s="35"/>
      <c r="D127" s="5" t="s">
        <v>103</v>
      </c>
      <c r="E127" s="4"/>
      <c r="F127" s="17">
        <v>1500</v>
      </c>
      <c r="G127" s="25"/>
    </row>
    <row r="128" spans="1:7" ht="25.5" customHeight="1" thickBot="1">
      <c r="A128" s="85"/>
      <c r="B128" s="32"/>
      <c r="C128" s="35"/>
      <c r="D128" s="5"/>
      <c r="E128" s="4"/>
      <c r="F128" s="17"/>
      <c r="G128" s="25"/>
    </row>
    <row r="129" spans="1:7" ht="19.5" thickBot="1">
      <c r="A129" s="86" t="s">
        <v>57</v>
      </c>
      <c r="B129" s="116"/>
      <c r="C129" s="117"/>
      <c r="D129" s="118"/>
      <c r="E129" s="119" t="e">
        <f>E98+E97</f>
        <v>#REF!</v>
      </c>
      <c r="F129" s="120">
        <f>F97+F98</f>
        <v>11935612.699999999</v>
      </c>
      <c r="G129" s="25"/>
    </row>
    <row r="130" spans="1:7">
      <c r="A130" s="18"/>
      <c r="B130" s="87"/>
      <c r="C130" s="88"/>
      <c r="D130" s="89"/>
      <c r="E130" s="22"/>
      <c r="F130" s="25"/>
      <c r="G130" s="25"/>
    </row>
    <row r="131" spans="1:7" ht="37.5">
      <c r="A131" s="90" t="s">
        <v>105</v>
      </c>
      <c r="B131" s="91"/>
      <c r="C131" s="91"/>
      <c r="D131" s="92"/>
      <c r="E131" s="93" t="s">
        <v>47</v>
      </c>
      <c r="F131" s="94"/>
      <c r="G131" s="25"/>
    </row>
    <row r="132" spans="1:7" ht="18.75">
      <c r="A132" s="92" t="s">
        <v>106</v>
      </c>
      <c r="B132" s="93"/>
      <c r="C132" s="94"/>
      <c r="D132" s="37"/>
      <c r="E132" s="22"/>
      <c r="F132" s="25"/>
      <c r="G132" s="25"/>
    </row>
    <row r="133" spans="1:7">
      <c r="A133" s="18"/>
      <c r="B133" s="18"/>
      <c r="C133" s="18"/>
      <c r="D133" s="37"/>
      <c r="E133" s="22"/>
      <c r="F133" s="25"/>
      <c r="G133" s="25"/>
    </row>
    <row r="134" spans="1:7">
      <c r="A134" s="18"/>
      <c r="B134" s="18"/>
      <c r="C134" s="18"/>
      <c r="D134" s="37"/>
      <c r="E134" s="22"/>
      <c r="F134" s="25"/>
      <c r="G134" s="25"/>
    </row>
  </sheetData>
  <mergeCells count="2">
    <mergeCell ref="A6:E6"/>
    <mergeCell ref="A7:E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2020-02-06T01:35:09Z</dcterms:modified>
</cp:coreProperties>
</file>