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601" activeTab="0"/>
  </bookViews>
  <sheets>
    <sheet name="28.04.2014" sheetId="1" r:id="rId1"/>
    <sheet name="Лист1" sheetId="2" r:id="rId2"/>
  </sheets>
  <definedNames>
    <definedName name="_xlnm.Print_Area" localSheetId="0">'28.04.2014'!$A$1:$T$180</definedName>
  </definedNames>
  <calcPr fullCalcOnLoad="1" fullPrecision="0"/>
</workbook>
</file>

<file path=xl/sharedStrings.xml><?xml version="1.0" encoding="utf-8"?>
<sst xmlns="http://schemas.openxmlformats.org/spreadsheetml/2006/main" count="354" uniqueCount="222">
  <si>
    <t xml:space="preserve">Наименование </t>
  </si>
  <si>
    <t>Ф.И.О.</t>
  </si>
  <si>
    <t>Итого расходов:</t>
  </si>
  <si>
    <t>244</t>
  </si>
  <si>
    <t>540</t>
  </si>
  <si>
    <t>122</t>
  </si>
  <si>
    <t>руб</t>
  </si>
  <si>
    <t>КЦСР</t>
  </si>
  <si>
    <t>КВР</t>
  </si>
  <si>
    <t>0203</t>
  </si>
  <si>
    <t xml:space="preserve"> </t>
  </si>
  <si>
    <r>
      <t>Р</t>
    </r>
    <r>
      <rPr>
        <sz val="8"/>
        <rFont val="Times New Roman"/>
        <family val="1"/>
      </rPr>
      <t>3</t>
    </r>
    <r>
      <rPr>
        <sz val="14"/>
        <rFont val="Times New Roman"/>
        <family val="1"/>
      </rPr>
      <t>ПР</t>
    </r>
  </si>
  <si>
    <t>0104</t>
  </si>
  <si>
    <t>0111</t>
  </si>
  <si>
    <t>0106</t>
  </si>
  <si>
    <t>0309</t>
  </si>
  <si>
    <t>0310</t>
  </si>
  <si>
    <t>0503</t>
  </si>
  <si>
    <t>0409</t>
  </si>
  <si>
    <t>0113</t>
  </si>
  <si>
    <t>0408</t>
  </si>
  <si>
    <t>Программные расходы</t>
  </si>
  <si>
    <t>Муниципальные программы</t>
  </si>
  <si>
    <t>0412</t>
  </si>
  <si>
    <t>Непрограммные расходы</t>
  </si>
  <si>
    <t>Межбюджетные трансферты</t>
  </si>
  <si>
    <t>0707</t>
  </si>
  <si>
    <t>0801</t>
  </si>
  <si>
    <t>Прочая закупка товаров, работ и услуг для государственных (муниципальных)нужд</t>
  </si>
  <si>
    <t>41 0 00 0000</t>
  </si>
  <si>
    <t>мероприятие " Обеспечение деятельности главы МО "</t>
  </si>
  <si>
    <t>41 1 01 00000</t>
  </si>
  <si>
    <t>подпрограмма "Повышение эффективности органов местного самоуправление"</t>
  </si>
  <si>
    <t>41 1 00 00000</t>
  </si>
  <si>
    <t>Расходы на выплаты персоналу муниципальных органов</t>
  </si>
  <si>
    <t>41 1 01 80110</t>
  </si>
  <si>
    <t>мероприятие " Обеспечение деятельности  администрации МО "</t>
  </si>
  <si>
    <t>Расходы на выплаты персоналу в целях обеспечения выполнения функций муниципальными органами</t>
  </si>
  <si>
    <t>Закупка товаров, работ, услуг для обеспечения муниципальных нужд</t>
  </si>
  <si>
    <t>41 1 02 80110</t>
  </si>
  <si>
    <t>Иные бюджетные ассигнования</t>
  </si>
  <si>
    <t>41 1 02 89999</t>
  </si>
  <si>
    <t>41 1 02 80190</t>
  </si>
  <si>
    <t>Государственная программа Иркутской области «Управление государственными финансами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</si>
  <si>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</si>
  <si>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подпрограмма" Предупреждение ЧС природного и технического характера "</t>
  </si>
  <si>
    <t xml:space="preserve"> мероприятия"  гражданской обороне, защита населения и территории от чрезвычайных ситуаций природного и техногенного характера "</t>
  </si>
  <si>
    <t>42 0 00 00000</t>
  </si>
  <si>
    <t>42 1 00 0000</t>
  </si>
  <si>
    <t>42 1 01 89999</t>
  </si>
  <si>
    <t>подпраграмма " Противодействие экстремизму и профилактика терраризма на территории Мухинского МО"</t>
  </si>
  <si>
    <t xml:space="preserve"> мероприятия" информационно-пропагандное  обеспечение профилактики терроризма  и экстримизма "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</si>
  <si>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t>
  </si>
  <si>
    <t>42 3 00 00000</t>
  </si>
  <si>
    <t>42 3 01 00000</t>
  </si>
  <si>
    <t>42 3 01 89999</t>
  </si>
  <si>
    <t>подпраграмма "  Обеспечение пожарной безопасности  "</t>
  </si>
  <si>
    <t>Основное мероприятие обеспечение деятельности муниципальной пожарной охраны</t>
  </si>
  <si>
    <t>42 5 00 00000</t>
  </si>
  <si>
    <t>42 5 01 00000</t>
  </si>
  <si>
    <t>42 5 01 81110</t>
  </si>
  <si>
    <t>Основное мероприятие Повышение уровня защиты население и территории от пожаров</t>
  </si>
  <si>
    <t>42 5 02 89999</t>
  </si>
  <si>
    <t>200</t>
  </si>
  <si>
    <t>5000</t>
  </si>
  <si>
    <t>42 5 01 81190</t>
  </si>
  <si>
    <t>НАЦИОНАЛЬНАЯ ЭКОНОМИКА</t>
  </si>
  <si>
    <t>МП "  Дороги местного значения г"</t>
  </si>
  <si>
    <t>подпрограмма "  Эффективное и качественное обслуживание населения транспортными услугами "</t>
  </si>
  <si>
    <t>мероприятие " Создание условий для качественного обслуживание население транспортными  услугами "</t>
  </si>
  <si>
    <t>43 0 00 00000</t>
  </si>
  <si>
    <t>Иные закупки товаров, работ и услуг для муниципальных  нужд</t>
  </si>
  <si>
    <t>МП "  Дороги местного значения "</t>
  </si>
  <si>
    <t>Подпрограмма " Ремонт  и содержание   дорог местного значения "</t>
  </si>
  <si>
    <t>Мероприятие "Ремонт (реконструкция) автомобильных дорог"</t>
  </si>
  <si>
    <t>мероприятие " Ремонт   дорог местного значения   "</t>
  </si>
  <si>
    <t>43 0 00 0000</t>
  </si>
  <si>
    <t>43 1 00 00000</t>
  </si>
  <si>
    <t>33 1 01 00000</t>
  </si>
  <si>
    <t>43 1 01 89999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</si>
  <si>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t>
  </si>
  <si>
    <t>43 102 89999</t>
  </si>
  <si>
    <t xml:space="preserve">подпрограмма "Освещение дорог местного значения г" </t>
  </si>
  <si>
    <t>мероприятие " уличное освещение дорог местного значения "</t>
  </si>
  <si>
    <t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</si>
  <si>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43 2 00 00000</t>
  </si>
  <si>
    <t>43 2 01 89999</t>
  </si>
  <si>
    <t>Подпрограмма " Установка дорожных знаков ,обустройство пешеходных переходов "</t>
  </si>
  <si>
    <t>мероприятие "установка дорожных знаков "</t>
  </si>
  <si>
    <t>43 3 00 00000</t>
  </si>
  <si>
    <t>43 3 01 89999</t>
  </si>
  <si>
    <t xml:space="preserve">Муниципальная программа " "Развитие малого и среднего предпринимательства " </t>
  </si>
  <si>
    <t xml:space="preserve">подпрограмма " Обеспечение благоприятных условий для развития малого и среднего бизнеса" </t>
  </si>
  <si>
    <t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t>
  </si>
  <si>
    <t xml:space="preserve"> МП  " Развитие ЖКХ  и повышение энергоэффективности"</t>
  </si>
  <si>
    <t>мероприятие " Проведение комплекса органиционно -провавых мероприятий по управлению энергосбережений"</t>
  </si>
  <si>
    <t>45 0 00 00000</t>
  </si>
  <si>
    <t>45 2 00 00000</t>
  </si>
  <si>
    <t>44 0 00 00000</t>
  </si>
  <si>
    <t>44 1 00 00000</t>
  </si>
  <si>
    <t>44 1 01 89999</t>
  </si>
  <si>
    <t>45 4 00 00000</t>
  </si>
  <si>
    <t>45 4 01 89999</t>
  </si>
  <si>
    <t>Осуществление функций органами местного самоуправления</t>
  </si>
  <si>
    <t>45 7 00 00000</t>
  </si>
  <si>
    <t>45 7 01 89999</t>
  </si>
  <si>
    <t>35 2 03 80000</t>
  </si>
  <si>
    <t xml:space="preserve">МП "Эффективтивное муниципальное управление </t>
  </si>
  <si>
    <t>подпрограмма  "  Повышение эффективности деятельности органов местного самоуправления."</t>
  </si>
  <si>
    <t>мероприятие" Подготовка.переподготовка (повышение квалификации) кадров</t>
  </si>
  <si>
    <t>0705</t>
  </si>
  <si>
    <t>41 1 03 81190</t>
  </si>
  <si>
    <t xml:space="preserve">«Развитие культуры, спорта и молодежной политики» </t>
  </si>
  <si>
    <t>подпрограмма " Комплнксные меры профилактики  наркомании и других социально-негативных явлений"</t>
  </si>
  <si>
    <t>мероприяние " Профилактика наркомании , токсикомании и алкоголизма "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</si>
  <si>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t>
  </si>
  <si>
    <t>46 0 00 0000</t>
  </si>
  <si>
    <t>46 6 00 0000</t>
  </si>
  <si>
    <t>46 6 01 0000</t>
  </si>
  <si>
    <t>46 6 01 89999</t>
  </si>
  <si>
    <t>Подпрограммы "Организация досуга  жителей МО"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</si>
  <si>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</si>
  <si>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46 2 01 82110</t>
  </si>
  <si>
    <t>46 2 00 00000</t>
  </si>
  <si>
    <t>Подпрограммы "Развитие физической культуры и массового спорта "</t>
  </si>
  <si>
    <t xml:space="preserve"> мероприятие   «  Создание  систем оздоровление население средствами физической культуры и спорта  МО гг»</t>
  </si>
  <si>
    <t>46 4 00 00000</t>
  </si>
  <si>
    <t>46 4 01 89999</t>
  </si>
  <si>
    <t>Муниципальная программа    муниципального образования «Эффективное муниципальное управление»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</si>
  <si>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</si>
  <si>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</si>
  <si>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Пособия, компенсации и иные соц.выплаты гражданам, кроме публичных нормативных обязательств</t>
  </si>
  <si>
    <t>41 0 00 00000</t>
  </si>
  <si>
    <t xml:space="preserve"> 41 3 00 00000</t>
  </si>
  <si>
    <t xml:space="preserve"> 41 3 01 00000</t>
  </si>
  <si>
    <t xml:space="preserve"> 41 3 01 88060 </t>
  </si>
  <si>
    <t>Другие общегосударственные вопросы</t>
  </si>
  <si>
    <t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</si>
  <si>
    <t>Подпрограмма " Муниципальное управление  собственностью"</t>
  </si>
  <si>
    <t>Мероприятие "оформление земель в собственность "</t>
  </si>
  <si>
    <t>41 2 00 00000</t>
  </si>
  <si>
    <t>41 2 01 00000</t>
  </si>
  <si>
    <t>41 2 01 89999</t>
  </si>
  <si>
    <t>90 А 00 73150</t>
  </si>
  <si>
    <t xml:space="preserve">Резервный фонд </t>
  </si>
  <si>
    <t>Резервный фонд администрации муниципального образования</t>
  </si>
  <si>
    <t>77 0 74 80000</t>
  </si>
  <si>
    <t>77 0 74 89160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</si>
  <si>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</si>
  <si>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77 0 03 83190</t>
  </si>
  <si>
    <t>77 0 03 84190</t>
  </si>
  <si>
    <t xml:space="preserve">2020 год </t>
  </si>
  <si>
    <t>2021год</t>
  </si>
  <si>
    <t>2022год</t>
  </si>
  <si>
    <t>43 4 00 00000</t>
  </si>
  <si>
    <t>43 4 01 89999</t>
  </si>
  <si>
    <t>0400</t>
  </si>
  <si>
    <t>Подпрограмма " Развитие библиотечного дела"</t>
  </si>
  <si>
    <t xml:space="preserve"> Основное мероприятие обеспечение деятельности библиотек</t>
  </si>
  <si>
    <t>46  3 00 00000</t>
  </si>
  <si>
    <t>46 3 01 83110</t>
  </si>
  <si>
    <t>Фонд оплаты труда казенных учреждений</t>
  </si>
  <si>
    <t>46 2 01 89999</t>
  </si>
  <si>
    <t>7030251180</t>
  </si>
  <si>
    <t>72000,00</t>
  </si>
  <si>
    <t>подпрограмма  " Благоустройство  "</t>
  </si>
  <si>
    <t>Обеспечение реализации муниципальной программы "Развитие ЖКХ и комфортная среда"</t>
  </si>
  <si>
    <t>45 4 02 82110</t>
  </si>
  <si>
    <t>Прочая закупка товаров, работ и услуг для обеспечения муниципальных нужд</t>
  </si>
  <si>
    <t xml:space="preserve"> мероприятие   « Закупка  контейнеров »</t>
  </si>
  <si>
    <t>Подпрограмма "Устройство контейнерных площадок и установка контейнеров</t>
  </si>
  <si>
    <t>Подпрограмма «Чистая вода»</t>
  </si>
  <si>
    <t>Строительство локального водопровода</t>
  </si>
  <si>
    <t>45 5 00 00000</t>
  </si>
  <si>
    <t>45 5  04 89999</t>
  </si>
  <si>
    <t xml:space="preserve">Реализация направлений расходов основного мероприятия и (или) ведомственной целевой программы, подпрограммы муниципальной программы </t>
  </si>
  <si>
    <t>Закупка товаров, работ и услуг для обеспечения государственных (муниципальных) нужд</t>
  </si>
  <si>
    <t>72 1 F2 L5551</t>
  </si>
  <si>
    <t>Основное мероприятие обеспечение деятельности досуговых центров</t>
  </si>
  <si>
    <t>. «Развитие и укрепление материально-технической базы муниципальных домов культуры» (субсидия местному бюджету из областного бюджета в целях софинансирования расходных обязательств муниципальных образований Иркутской области на развитие домов культуры)</t>
  </si>
  <si>
    <t>46 2 02 82190</t>
  </si>
  <si>
    <t>46 2 03 89999</t>
  </si>
  <si>
    <t>46 3 01 83190</t>
  </si>
  <si>
    <t>подпрограмма "Обеспечение реализации муниципальной программы Развитие культуры, спорта и молодежной политики"</t>
  </si>
  <si>
    <t>Основное мероприятие организация деятельности казенного учреждения</t>
  </si>
  <si>
    <t>46 5 00 00000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</si>
  <si>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</si>
  <si>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46 5 01 81110</t>
  </si>
  <si>
    <t>Расходы на обеспечение деятельности муниципальных учреждений, находящихся в ведении муниципального образования</t>
  </si>
  <si>
    <t>46 5 01  81190</t>
  </si>
  <si>
    <t>0804</t>
  </si>
  <si>
    <t xml:space="preserve"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</si>
  <si>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 xml:space="preserve"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</si>
  <si>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>71101S2370</t>
  </si>
  <si>
    <t>Обеспечение отдельных областных полномочий в сфере водоснабжения и водоотведения</t>
  </si>
  <si>
    <t>6130173110</t>
  </si>
  <si>
    <t>0401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</si>
  <si>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</si>
  <si>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</si>
  <si>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7702489880</t>
  </si>
  <si>
    <t>1301</t>
  </si>
  <si>
    <t>МП  "Безопасное муниципальное образование "</t>
  </si>
  <si>
    <t>70 0 00 0000</t>
  </si>
  <si>
    <t>Развитие кадрового потенциала</t>
  </si>
  <si>
    <t>46 8 01 89999</t>
  </si>
  <si>
    <t xml:space="preserve"> на  плановый период 2021-2022 год.</t>
  </si>
  <si>
    <t>1001</t>
  </si>
  <si>
    <t xml:space="preserve">"ПП Модернизация коммунальной инфраструктуры,находящихся в муниципальной собственности " </t>
  </si>
  <si>
    <t>45 2 02 89999</t>
  </si>
  <si>
    <t>0502</t>
  </si>
  <si>
    <t>мероприятие " Повышение уровня благоустройства территории"</t>
  </si>
  <si>
    <t>МП "Формирование современной городской среды "</t>
  </si>
  <si>
    <t xml:space="preserve"> Обучение основных работников</t>
  </si>
  <si>
    <t>МП "Безопасное муниципальное образование о МО "</t>
  </si>
  <si>
    <t xml:space="preserve">С.П.Левшаков </t>
  </si>
  <si>
    <t>Приложение №9</t>
  </si>
  <si>
    <t>непрограммные расходы</t>
  </si>
  <si>
    <t xml:space="preserve">к  решению Думы Бунбуйского   муниципального образования  от 30.06.2020г №74                                                      </t>
  </si>
  <si>
    <t xml:space="preserve">         Распределение бюджетных ассигнований по целевым статьям(муниципальным программам и непрограммным направлениям деятельности), группам видов  расходов, разделам,      подразделам  классификации расходов бюджета   Бунбуйского муниципального образования                </t>
  </si>
  <si>
    <t>МП Бунбуйского МО "Эффективтивное муниципальное управление на 2020-2022 год</t>
  </si>
  <si>
    <t>мероприятие "Содержание дорог местного значение "</t>
  </si>
  <si>
    <t>Глава Бунбуйского  муниципального образования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</si>
</sst>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[$-FC19]d\ mmmm\ yyyy\ &quot;г.&quot;"/>
  </numFmts>
  <fonts count="68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9"/>
      <name val="Calibri"/>
      <family val="2"/>
    </font>
    <font>
      <sz val="15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" fontId="7" fillId="33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49" fontId="10" fillId="33" borderId="15" xfId="0" applyNumberFormat="1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vertical="center" wrapText="1"/>
    </xf>
    <xf numFmtId="4" fontId="5" fillId="0" borderId="0" xfId="0" applyNumberFormat="1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49" fontId="24" fillId="33" borderId="15" xfId="0" applyNumberFormat="1" applyFont="1" applyFill="1" applyBorder="1" applyAlignment="1">
      <alignment horizontal="center"/>
    </xf>
    <xf numFmtId="49" fontId="24" fillId="33" borderId="15" xfId="0" applyNumberFormat="1" applyFont="1" applyFill="1" applyBorder="1" applyAlignment="1">
      <alignment horizontal="center" wrapText="1"/>
    </xf>
    <xf numFmtId="49" fontId="20" fillId="33" borderId="15" xfId="0" applyNumberFormat="1" applyFont="1" applyFill="1" applyBorder="1" applyAlignment="1">
      <alignment horizontal="center" wrapText="1"/>
    </xf>
    <xf numFmtId="49" fontId="20" fillId="33" borderId="15" xfId="0" applyNumberFormat="1" applyFont="1" applyFill="1" applyBorder="1" applyAlignment="1">
      <alignment horizontal="center"/>
    </xf>
    <xf numFmtId="2" fontId="15" fillId="33" borderId="15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49" fontId="20" fillId="33" borderId="15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9" fontId="27" fillId="33" borderId="15" xfId="0" applyNumberFormat="1" applyFont="1" applyFill="1" applyBorder="1" applyAlignment="1">
      <alignment horizontal="center" wrapText="1"/>
    </xf>
    <xf numFmtId="49" fontId="17" fillId="33" borderId="15" xfId="0" applyNumberFormat="1" applyFont="1" applyFill="1" applyBorder="1" applyAlignment="1">
      <alignment horizontal="left" vertical="top" wrapText="1"/>
    </xf>
    <xf numFmtId="49" fontId="17" fillId="33" borderId="14" xfId="0" applyNumberFormat="1" applyFont="1" applyFill="1" applyBorder="1" applyAlignment="1">
      <alignment vertical="top" wrapText="1"/>
    </xf>
    <xf numFmtId="49" fontId="20" fillId="33" borderId="18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 vertical="center" wrapText="1"/>
    </xf>
    <xf numFmtId="49" fontId="17" fillId="33" borderId="21" xfId="0" applyNumberFormat="1" applyFont="1" applyFill="1" applyBorder="1" applyAlignment="1">
      <alignment vertical="top" wrapText="1"/>
    </xf>
    <xf numFmtId="49" fontId="17" fillId="33" borderId="15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4" fontId="7" fillId="33" borderId="23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left" vertical="center" wrapText="1"/>
    </xf>
    <xf numFmtId="49" fontId="10" fillId="33" borderId="19" xfId="0" applyNumberFormat="1" applyFont="1" applyFill="1" applyBorder="1" applyAlignment="1">
      <alignment wrapText="1"/>
    </xf>
    <xf numFmtId="49" fontId="12" fillId="33" borderId="19" xfId="0" applyNumberFormat="1" applyFont="1" applyFill="1" applyBorder="1" applyAlignment="1">
      <alignment wrapText="1"/>
    </xf>
    <xf numFmtId="4" fontId="5" fillId="33" borderId="15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wrapText="1"/>
    </xf>
    <xf numFmtId="49" fontId="21" fillId="33" borderId="17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left" vertical="top" wrapText="1"/>
    </xf>
    <xf numFmtId="49" fontId="12" fillId="33" borderId="15" xfId="0" applyNumberFormat="1" applyFont="1" applyFill="1" applyBorder="1" applyAlignment="1">
      <alignment wrapText="1"/>
    </xf>
    <xf numFmtId="49" fontId="12" fillId="33" borderId="17" xfId="0" applyNumberFormat="1" applyFont="1" applyFill="1" applyBorder="1" applyAlignment="1">
      <alignment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 wrapText="1"/>
    </xf>
    <xf numFmtId="4" fontId="7" fillId="33" borderId="15" xfId="6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5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wrapText="1"/>
    </xf>
    <xf numFmtId="49" fontId="19" fillId="33" borderId="15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9" fontId="24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49" fontId="25" fillId="33" borderId="15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49" fontId="18" fillId="33" borderId="15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horizontal="center"/>
    </xf>
    <xf numFmtId="49" fontId="13" fillId="33" borderId="15" xfId="0" applyNumberFormat="1" applyFont="1" applyFill="1" applyBorder="1" applyAlignment="1">
      <alignment horizontal="left" vertical="top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26" fillId="33" borderId="15" xfId="0" applyFont="1" applyFill="1" applyBorder="1" applyAlignment="1">
      <alignment vertical="center" wrapText="1"/>
    </xf>
    <xf numFmtId="49" fontId="18" fillId="33" borderId="14" xfId="0" applyNumberFormat="1" applyFont="1" applyFill="1" applyBorder="1" applyAlignment="1">
      <alignment vertical="top" wrapText="1"/>
    </xf>
    <xf numFmtId="0" fontId="15" fillId="33" borderId="15" xfId="0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horizontal="center" vertical="center" wrapText="1"/>
    </xf>
    <xf numFmtId="49" fontId="24" fillId="33" borderId="19" xfId="0" applyNumberFormat="1" applyFont="1" applyFill="1" applyBorder="1" applyAlignment="1">
      <alignment horizontal="center"/>
    </xf>
    <xf numFmtId="49" fontId="28" fillId="33" borderId="19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3" fillId="33" borderId="26" xfId="0" applyFont="1" applyFill="1" applyBorder="1" applyAlignment="1">
      <alignment wrapText="1"/>
    </xf>
    <xf numFmtId="0" fontId="7" fillId="33" borderId="18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vertical="top" wrapText="1"/>
    </xf>
    <xf numFmtId="49" fontId="1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vertical="top" wrapText="1"/>
    </xf>
    <xf numFmtId="0" fontId="7" fillId="33" borderId="15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24" fillId="33" borderId="0" xfId="0" applyFont="1" applyFill="1" applyAlignment="1">
      <alignment horizontal="center" wrapText="1"/>
    </xf>
    <xf numFmtId="0" fontId="67" fillId="33" borderId="0" xfId="0" applyFont="1" applyFill="1" applyAlignment="1">
      <alignment wrapText="1"/>
    </xf>
    <xf numFmtId="49" fontId="12" fillId="34" borderId="19" xfId="0" applyNumberFormat="1" applyFont="1" applyFill="1" applyBorder="1" applyAlignment="1">
      <alignment wrapText="1"/>
    </xf>
    <xf numFmtId="49" fontId="24" fillId="34" borderId="15" xfId="0" applyNumberFormat="1" applyFont="1" applyFill="1" applyBorder="1" applyAlignment="1">
      <alignment horizont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 horizontal="left" wrapText="1"/>
    </xf>
    <xf numFmtId="0" fontId="15" fillId="34" borderId="15" xfId="0" applyFont="1" applyFill="1" applyBorder="1" applyAlignment="1">
      <alignment wrapText="1"/>
    </xf>
    <xf numFmtId="49" fontId="24" fillId="34" borderId="15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 horizontal="justify"/>
    </xf>
    <xf numFmtId="49" fontId="24" fillId="35" borderId="15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wrapText="1"/>
    </xf>
    <xf numFmtId="49" fontId="27" fillId="35" borderId="15" xfId="0" applyNumberFormat="1" applyFont="1" applyFill="1" applyBorder="1" applyAlignment="1">
      <alignment horizont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/>
    </xf>
    <xf numFmtId="2" fontId="48" fillId="35" borderId="28" xfId="0" applyNumberFormat="1" applyFont="1" applyFill="1" applyBorder="1" applyAlignment="1">
      <alignment vertical="top" wrapText="1"/>
    </xf>
    <xf numFmtId="49" fontId="20" fillId="35" borderId="15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left" vertical="center" wrapText="1"/>
    </xf>
    <xf numFmtId="2" fontId="15" fillId="36" borderId="15" xfId="0" applyNumberFormat="1" applyFont="1" applyFill="1" applyBorder="1" applyAlignment="1">
      <alignment horizont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horizont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wrapText="1"/>
    </xf>
    <xf numFmtId="49" fontId="20" fillId="35" borderId="15" xfId="0" applyNumberFormat="1" applyFont="1" applyFill="1" applyBorder="1" applyAlignment="1">
      <alignment horizont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49" fontId="12" fillId="35" borderId="15" xfId="0" applyNumberFormat="1" applyFont="1" applyFill="1" applyBorder="1" applyAlignment="1">
      <alignment wrapText="1"/>
    </xf>
    <xf numFmtId="49" fontId="24" fillId="35" borderId="15" xfId="0" applyNumberFormat="1" applyFont="1" applyFill="1" applyBorder="1" applyAlignment="1">
      <alignment horizontal="center" wrapText="1"/>
    </xf>
    <xf numFmtId="4" fontId="7" fillId="35" borderId="15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wrapText="1"/>
    </xf>
    <xf numFmtId="0" fontId="5" fillId="34" borderId="19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5" fillId="35" borderId="15" xfId="0" applyNumberFormat="1" applyFont="1" applyFill="1" applyBorder="1" applyAlignment="1">
      <alignment horizontal="left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wrapText="1"/>
    </xf>
    <xf numFmtId="49" fontId="21" fillId="35" borderId="17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vertical="top" wrapText="1"/>
    </xf>
    <xf numFmtId="0" fontId="22" fillId="35" borderId="29" xfId="0" applyFont="1" applyFill="1" applyBorder="1" applyAlignment="1">
      <alignment vertical="top" wrapText="1"/>
    </xf>
    <xf numFmtId="0" fontId="12" fillId="34" borderId="16" xfId="0" applyFont="1" applyFill="1" applyBorder="1" applyAlignment="1">
      <alignment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4" fontId="7" fillId="34" borderId="30" xfId="0" applyNumberFormat="1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49" fontId="17" fillId="35" borderId="15" xfId="0" applyNumberFormat="1" applyFont="1" applyFill="1" applyBorder="1" applyAlignment="1">
      <alignment horizontal="center" vertical="center" wrapText="1"/>
    </xf>
    <xf numFmtId="49" fontId="24" fillId="35" borderId="19" xfId="0" applyNumberFormat="1" applyFont="1" applyFill="1" applyBorder="1" applyAlignment="1">
      <alignment horizontal="center"/>
    </xf>
    <xf numFmtId="4" fontId="22" fillId="35" borderId="14" xfId="0" applyNumberFormat="1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wrapText="1"/>
    </xf>
    <xf numFmtId="49" fontId="22" fillId="5" borderId="15" xfId="0" applyNumberFormat="1" applyFont="1" applyFill="1" applyBorder="1" applyAlignment="1">
      <alignment horizontal="left" vertical="center" wrapText="1"/>
    </xf>
    <xf numFmtId="49" fontId="18" fillId="5" borderId="15" xfId="0" applyNumberFormat="1" applyFont="1" applyFill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center" vertical="center"/>
    </xf>
    <xf numFmtId="4" fontId="7" fillId="5" borderId="14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5" fillId="0" borderId="33" xfId="0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vertical="top" wrapText="1"/>
    </xf>
    <xf numFmtId="4" fontId="24" fillId="33" borderId="2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Normal="90" zoomScaleSheetLayoutView="100" zoomScalePageLayoutView="0" workbookViewId="0" topLeftCell="A172">
      <selection activeCell="A12" sqref="A12:A13"/>
    </sheetView>
  </sheetViews>
  <sheetFormatPr defaultColWidth="9.00390625" defaultRowHeight="12.75"/>
  <cols>
    <col min="1" max="1" width="74.25390625" style="1" customWidth="1"/>
    <col min="2" max="2" width="20.375" style="1" customWidth="1"/>
    <col min="3" max="3" width="13.00390625" style="1" customWidth="1"/>
    <col min="4" max="4" width="13.75390625" style="2" customWidth="1"/>
    <col min="5" max="5" width="0.37109375" style="2" hidden="1" customWidth="1"/>
    <col min="6" max="8" width="9.125" style="2" hidden="1" customWidth="1"/>
    <col min="9" max="9" width="22.75390625" style="2" customWidth="1"/>
    <col min="10" max="10" width="13.25390625" style="2" hidden="1" customWidth="1"/>
    <col min="11" max="11" width="19.75390625" style="2" customWidth="1"/>
    <col min="12" max="16384" width="9.125" style="2" customWidth="1"/>
  </cols>
  <sheetData>
    <row r="1" spans="2:5" ht="13.5" customHeight="1">
      <c r="B1" s="224"/>
      <c r="C1" s="224"/>
      <c r="D1" s="224"/>
      <c r="E1" s="224"/>
    </row>
    <row r="2" spans="2:5" ht="4.5" customHeight="1">
      <c r="B2" s="224"/>
      <c r="C2" s="224"/>
      <c r="D2" s="224"/>
      <c r="E2" s="224"/>
    </row>
    <row r="3" spans="2:5" ht="0.75" customHeight="1">
      <c r="B3" s="224"/>
      <c r="C3" s="224"/>
      <c r="D3" s="224"/>
      <c r="E3" s="224"/>
    </row>
    <row r="4" spans="1:5" ht="25.5" customHeight="1">
      <c r="A4" s="4"/>
      <c r="B4" s="6"/>
      <c r="C4" s="225" t="s">
        <v>215</v>
      </c>
      <c r="D4" s="225"/>
      <c r="E4" s="225"/>
    </row>
    <row r="5" spans="1:5" ht="5.25" customHeight="1">
      <c r="A5" s="4"/>
      <c r="B5" s="6"/>
      <c r="C5" s="6"/>
      <c r="D5" s="6"/>
      <c r="E5" s="6"/>
    </row>
    <row r="6" spans="1:5" ht="18.75" customHeight="1">
      <c r="A6" s="4"/>
      <c r="B6" s="6"/>
      <c r="C6" s="226" t="s">
        <v>217</v>
      </c>
      <c r="D6" s="226"/>
      <c r="E6" s="226"/>
    </row>
    <row r="7" spans="1:5" ht="74.25" customHeight="1">
      <c r="A7" s="4"/>
      <c r="B7" s="4" t="s">
        <v>10</v>
      </c>
      <c r="C7" s="226"/>
      <c r="D7" s="226"/>
      <c r="E7" s="226"/>
    </row>
    <row r="8" spans="1:5" ht="26.25">
      <c r="A8" s="4"/>
      <c r="B8" s="4"/>
      <c r="C8" s="4"/>
      <c r="D8" s="5"/>
      <c r="E8" s="5"/>
    </row>
    <row r="9" spans="1:5" ht="93.75" customHeight="1">
      <c r="A9" s="232" t="s">
        <v>218</v>
      </c>
      <c r="B9" s="232"/>
      <c r="C9" s="232"/>
      <c r="D9" s="232"/>
      <c r="E9" s="232"/>
    </row>
    <row r="10" spans="1:5" ht="27" customHeight="1">
      <c r="A10" s="233" t="s">
        <v>205</v>
      </c>
      <c r="B10" s="233"/>
      <c r="C10" s="233"/>
      <c r="D10" s="233"/>
      <c r="E10" s="233"/>
    </row>
    <row r="11" spans="1:10" ht="30" customHeight="1" thickBot="1">
      <c r="A11" s="16"/>
      <c r="B11" s="17"/>
      <c r="C11" s="17"/>
      <c r="D11" s="18"/>
      <c r="E11" s="9" t="s">
        <v>6</v>
      </c>
      <c r="I11" s="19"/>
      <c r="J11" s="19"/>
    </row>
    <row r="12" spans="1:11" ht="24.75" customHeight="1">
      <c r="A12" s="219" t="s">
        <v>0</v>
      </c>
      <c r="B12" s="221"/>
      <c r="C12" s="222"/>
      <c r="D12" s="223"/>
      <c r="E12" s="22" t="s">
        <v>151</v>
      </c>
      <c r="I12" s="230" t="s">
        <v>152</v>
      </c>
      <c r="J12" s="231"/>
      <c r="K12" s="33" t="s">
        <v>153</v>
      </c>
    </row>
    <row r="13" spans="1:11" ht="59.25" customHeight="1" thickBot="1">
      <c r="A13" s="220"/>
      <c r="B13" s="24" t="s">
        <v>7</v>
      </c>
      <c r="C13" s="24" t="s">
        <v>8</v>
      </c>
      <c r="D13" s="25" t="s">
        <v>11</v>
      </c>
      <c r="E13" s="20"/>
      <c r="I13" s="230"/>
      <c r="J13" s="231"/>
      <c r="K13" s="33"/>
    </row>
    <row r="14" spans="1:11" ht="21" customHeight="1">
      <c r="A14" s="10"/>
      <c r="B14" s="26">
        <v>5</v>
      </c>
      <c r="C14" s="26">
        <v>6</v>
      </c>
      <c r="D14" s="28">
        <v>7</v>
      </c>
      <c r="E14" s="27">
        <v>8</v>
      </c>
      <c r="I14" s="230">
        <v>9</v>
      </c>
      <c r="J14" s="231"/>
      <c r="K14" s="33">
        <v>10</v>
      </c>
    </row>
    <row r="15" spans="1:11" ht="21" customHeight="1">
      <c r="A15" s="56" t="s">
        <v>216</v>
      </c>
      <c r="B15" s="57"/>
      <c r="C15" s="58"/>
      <c r="D15" s="59"/>
      <c r="E15" s="60">
        <f>E155</f>
        <v>1329612.57</v>
      </c>
      <c r="F15" s="61"/>
      <c r="G15" s="62"/>
      <c r="H15" s="62"/>
      <c r="I15" s="60">
        <v>877635.82</v>
      </c>
      <c r="J15" s="60">
        <f>J155</f>
        <v>650709.96</v>
      </c>
      <c r="K15" s="60">
        <v>881735.82</v>
      </c>
    </row>
    <row r="16" spans="1:11" ht="21" customHeight="1">
      <c r="A16" s="56" t="s">
        <v>22</v>
      </c>
      <c r="B16" s="57"/>
      <c r="C16" s="58"/>
      <c r="D16" s="59"/>
      <c r="E16" s="63">
        <f>E154</f>
        <v>17918301.59</v>
      </c>
      <c r="F16" s="62"/>
      <c r="G16" s="62"/>
      <c r="H16" s="62"/>
      <c r="I16" s="63">
        <f>I154</f>
        <v>8032032.45</v>
      </c>
      <c r="J16" s="63">
        <f>J154</f>
        <v>5471689.95</v>
      </c>
      <c r="K16" s="63">
        <f>K154</f>
        <v>7422508.78</v>
      </c>
    </row>
    <row r="17" spans="1:11" ht="64.5" customHeight="1">
      <c r="A17" s="191" t="s">
        <v>219</v>
      </c>
      <c r="B17" s="179" t="s">
        <v>29</v>
      </c>
      <c r="C17" s="176"/>
      <c r="D17" s="217">
        <v>102</v>
      </c>
      <c r="E17" s="193">
        <f>E18+E21+E29+E32</f>
        <v>5245000</v>
      </c>
      <c r="F17" s="148"/>
      <c r="G17" s="148"/>
      <c r="H17" s="148"/>
      <c r="I17" s="193">
        <f>I18+I21+I32</f>
        <v>5318014.18</v>
      </c>
      <c r="J17" s="193">
        <f aca="true" t="shared" si="0" ref="I17:K19">J18</f>
        <v>602500</v>
      </c>
      <c r="K17" s="193">
        <f>K18+K21+K29+K32</f>
        <v>4705569.18</v>
      </c>
    </row>
    <row r="18" spans="1:11" ht="29.25" customHeight="1">
      <c r="A18" s="194" t="s">
        <v>32</v>
      </c>
      <c r="B18" s="183" t="s">
        <v>33</v>
      </c>
      <c r="C18" s="195"/>
      <c r="D18" s="196"/>
      <c r="E18" s="197">
        <f>E19</f>
        <v>1021000</v>
      </c>
      <c r="F18" s="159"/>
      <c r="G18" s="159"/>
      <c r="H18" s="159"/>
      <c r="I18" s="197">
        <f t="shared" si="0"/>
        <v>721000</v>
      </c>
      <c r="J18" s="197">
        <f t="shared" si="0"/>
        <v>602500</v>
      </c>
      <c r="K18" s="197">
        <f t="shared" si="0"/>
        <v>721000</v>
      </c>
    </row>
    <row r="19" spans="1:11" ht="31.5" customHeight="1">
      <c r="A19" s="67" t="s">
        <v>30</v>
      </c>
      <c r="B19" s="35" t="s">
        <v>35</v>
      </c>
      <c r="C19" s="58">
        <v>100</v>
      </c>
      <c r="D19" s="66"/>
      <c r="E19" s="69">
        <f>E20</f>
        <v>1021000</v>
      </c>
      <c r="F19" s="3"/>
      <c r="G19" s="3"/>
      <c r="H19" s="3"/>
      <c r="I19" s="69">
        <f t="shared" si="0"/>
        <v>721000</v>
      </c>
      <c r="J19" s="69">
        <f t="shared" si="0"/>
        <v>602500</v>
      </c>
      <c r="K19" s="69">
        <f t="shared" si="0"/>
        <v>721000</v>
      </c>
    </row>
    <row r="20" spans="1:11" ht="20.25">
      <c r="A20" s="67" t="s">
        <v>34</v>
      </c>
      <c r="B20" s="35" t="s">
        <v>35</v>
      </c>
      <c r="C20" s="58">
        <v>100</v>
      </c>
      <c r="D20" s="66"/>
      <c r="E20" s="68">
        <v>1021000</v>
      </c>
      <c r="F20" s="3"/>
      <c r="G20" s="3"/>
      <c r="H20" s="3"/>
      <c r="I20" s="68">
        <v>721000</v>
      </c>
      <c r="J20" s="68">
        <v>602500</v>
      </c>
      <c r="K20" s="68">
        <v>721000</v>
      </c>
    </row>
    <row r="21" spans="1:11" ht="20.25">
      <c r="A21" s="194" t="s">
        <v>32</v>
      </c>
      <c r="B21" s="183" t="s">
        <v>31</v>
      </c>
      <c r="C21" s="195"/>
      <c r="D21" s="169" t="s">
        <v>12</v>
      </c>
      <c r="E21" s="197">
        <f>E22+E26</f>
        <v>4064000</v>
      </c>
      <c r="F21" s="159"/>
      <c r="G21" s="159"/>
      <c r="H21" s="159"/>
      <c r="I21" s="197">
        <f>I22+I26</f>
        <v>4453614.18</v>
      </c>
      <c r="J21" s="197">
        <f>J22</f>
        <v>2996600</v>
      </c>
      <c r="K21" s="197">
        <f>K22+K26</f>
        <v>3844069.18</v>
      </c>
    </row>
    <row r="22" spans="1:11" ht="39.75" customHeight="1">
      <c r="A22" s="67" t="s">
        <v>36</v>
      </c>
      <c r="B22" s="36" t="s">
        <v>39</v>
      </c>
      <c r="C22" s="58"/>
      <c r="D22" s="66"/>
      <c r="E22" s="69">
        <f>E23+E24+E25</f>
        <v>4054000</v>
      </c>
      <c r="F22" s="3"/>
      <c r="G22" s="3"/>
      <c r="H22" s="3"/>
      <c r="I22" s="69">
        <f>I23+I24+I25</f>
        <v>4453614.18</v>
      </c>
      <c r="J22" s="69">
        <f>J23+J24+J25</f>
        <v>2996600</v>
      </c>
      <c r="K22" s="69">
        <f>K23+K24+K25</f>
        <v>3844069.18</v>
      </c>
    </row>
    <row r="23" spans="1:11" ht="32.25" customHeight="1">
      <c r="A23" s="70" t="s">
        <v>37</v>
      </c>
      <c r="B23" s="36" t="s">
        <v>39</v>
      </c>
      <c r="C23" s="58">
        <v>100</v>
      </c>
      <c r="D23" s="66"/>
      <c r="E23" s="69">
        <v>3328000</v>
      </c>
      <c r="F23" s="3"/>
      <c r="G23" s="3"/>
      <c r="H23" s="3"/>
      <c r="I23" s="69">
        <v>3738014.18</v>
      </c>
      <c r="J23" s="69">
        <v>2725600</v>
      </c>
      <c r="K23" s="69">
        <v>3124369.18</v>
      </c>
    </row>
    <row r="24" spans="1:11" ht="24.75" customHeight="1">
      <c r="A24" s="71" t="s">
        <v>38</v>
      </c>
      <c r="B24" s="36" t="s">
        <v>42</v>
      </c>
      <c r="C24" s="58">
        <v>200</v>
      </c>
      <c r="D24" s="59"/>
      <c r="E24" s="68">
        <v>651000</v>
      </c>
      <c r="F24" s="3"/>
      <c r="G24" s="3"/>
      <c r="H24" s="3"/>
      <c r="I24" s="68">
        <v>673400</v>
      </c>
      <c r="J24" s="68">
        <v>262000</v>
      </c>
      <c r="K24" s="68">
        <v>677500</v>
      </c>
    </row>
    <row r="25" spans="1:11" ht="33.75" customHeight="1">
      <c r="A25" s="72" t="s">
        <v>40</v>
      </c>
      <c r="B25" s="36" t="s">
        <v>41</v>
      </c>
      <c r="C25" s="65">
        <v>800</v>
      </c>
      <c r="D25" s="66"/>
      <c r="E25" s="73">
        <v>75000</v>
      </c>
      <c r="F25" s="3"/>
      <c r="G25" s="3"/>
      <c r="H25" s="3"/>
      <c r="I25" s="73">
        <v>42200</v>
      </c>
      <c r="J25" s="73">
        <v>9000</v>
      </c>
      <c r="K25" s="73">
        <v>42200</v>
      </c>
    </row>
    <row r="26" spans="1:11" ht="27.75" customHeight="1">
      <c r="A26" s="55" t="s">
        <v>109</v>
      </c>
      <c r="B26" s="37" t="s">
        <v>33</v>
      </c>
      <c r="C26" s="65"/>
      <c r="D26" s="59"/>
      <c r="E26" s="73">
        <f>E27</f>
        <v>10000</v>
      </c>
      <c r="F26" s="3"/>
      <c r="G26" s="3"/>
      <c r="H26" s="3"/>
      <c r="I26" s="73">
        <f>I27</f>
        <v>0</v>
      </c>
      <c r="J26" s="73"/>
      <c r="K26" s="73">
        <f>K27</f>
        <v>0</v>
      </c>
    </row>
    <row r="27" spans="1:11" ht="36.75" customHeight="1">
      <c r="A27" s="31" t="s">
        <v>52</v>
      </c>
      <c r="B27" s="34" t="s">
        <v>111</v>
      </c>
      <c r="C27" s="65"/>
      <c r="D27" s="59"/>
      <c r="E27" s="73">
        <f>E28</f>
        <v>10000</v>
      </c>
      <c r="F27" s="3"/>
      <c r="G27" s="3"/>
      <c r="H27" s="3"/>
      <c r="I27" s="73">
        <f>I28</f>
        <v>0</v>
      </c>
      <c r="J27" s="73"/>
      <c r="K27" s="73">
        <f>K28</f>
        <v>0</v>
      </c>
    </row>
    <row r="28" spans="1:11" ht="33.75" customHeight="1">
      <c r="A28" s="55" t="s">
        <v>38</v>
      </c>
      <c r="B28" s="34" t="s">
        <v>111</v>
      </c>
      <c r="C28" s="65">
        <v>200</v>
      </c>
      <c r="D28" s="74" t="s">
        <v>110</v>
      </c>
      <c r="E28" s="73">
        <v>10000</v>
      </c>
      <c r="F28" s="3"/>
      <c r="G28" s="3"/>
      <c r="H28" s="3"/>
      <c r="I28" s="73">
        <v>0</v>
      </c>
      <c r="J28" s="73"/>
      <c r="K28" s="73">
        <v>0</v>
      </c>
    </row>
    <row r="29" spans="1:11" ht="33.75" customHeight="1">
      <c r="A29" s="72" t="s">
        <v>138</v>
      </c>
      <c r="B29" s="37" t="s">
        <v>140</v>
      </c>
      <c r="C29" s="65"/>
      <c r="D29" s="59"/>
      <c r="E29" s="73">
        <f>E30</f>
        <v>30000</v>
      </c>
      <c r="F29" s="3"/>
      <c r="G29" s="3"/>
      <c r="H29" s="3"/>
      <c r="I29" s="73">
        <f aca="true" t="shared" si="1" ref="I29:K30">I30</f>
        <v>0</v>
      </c>
      <c r="J29" s="73">
        <f t="shared" si="1"/>
        <v>5000</v>
      </c>
      <c r="K29" s="73">
        <f t="shared" si="1"/>
        <v>0</v>
      </c>
    </row>
    <row r="30" spans="1:11" ht="33.75" customHeight="1">
      <c r="A30" s="72" t="s">
        <v>139</v>
      </c>
      <c r="B30" s="37" t="s">
        <v>141</v>
      </c>
      <c r="C30" s="65"/>
      <c r="D30" s="59"/>
      <c r="E30" s="73">
        <f>E31</f>
        <v>30000</v>
      </c>
      <c r="F30" s="3"/>
      <c r="G30" s="3"/>
      <c r="H30" s="3"/>
      <c r="I30" s="73">
        <f t="shared" si="1"/>
        <v>0</v>
      </c>
      <c r="J30" s="73">
        <f t="shared" si="1"/>
        <v>5000</v>
      </c>
      <c r="K30" s="73">
        <f t="shared" si="1"/>
        <v>0</v>
      </c>
    </row>
    <row r="31" spans="1:11" ht="33.75" customHeight="1">
      <c r="A31" s="55" t="s">
        <v>103</v>
      </c>
      <c r="B31" s="37" t="s">
        <v>142</v>
      </c>
      <c r="C31" s="65">
        <v>200</v>
      </c>
      <c r="D31" s="75" t="s">
        <v>19</v>
      </c>
      <c r="E31" s="73">
        <v>30000</v>
      </c>
      <c r="F31" s="3"/>
      <c r="G31" s="3"/>
      <c r="H31" s="3"/>
      <c r="I31" s="73">
        <v>0</v>
      </c>
      <c r="J31" s="73">
        <v>5000</v>
      </c>
      <c r="K31" s="73">
        <v>0</v>
      </c>
    </row>
    <row r="32" spans="1:11" ht="33.75" customHeight="1">
      <c r="A32" s="198" t="s">
        <v>129</v>
      </c>
      <c r="B32" s="189" t="s">
        <v>133</v>
      </c>
      <c r="C32" s="184"/>
      <c r="D32" s="199"/>
      <c r="E32" s="200">
        <f>E33</f>
        <v>130000</v>
      </c>
      <c r="F32" s="159"/>
      <c r="G32" s="159"/>
      <c r="H32" s="159"/>
      <c r="I32" s="200">
        <f>I33</f>
        <v>143400</v>
      </c>
      <c r="J32" s="200"/>
      <c r="K32" s="200">
        <f>K33</f>
        <v>140500</v>
      </c>
    </row>
    <row r="33" spans="1:11" ht="33.75" customHeight="1">
      <c r="A33" s="31" t="s">
        <v>130</v>
      </c>
      <c r="B33" s="35" t="s">
        <v>134</v>
      </c>
      <c r="C33" s="65"/>
      <c r="D33" s="77"/>
      <c r="E33" s="73">
        <f>E34</f>
        <v>130000</v>
      </c>
      <c r="F33" s="3"/>
      <c r="G33" s="3"/>
      <c r="H33" s="3"/>
      <c r="I33" s="73">
        <f>I34</f>
        <v>143400</v>
      </c>
      <c r="J33" s="73"/>
      <c r="K33" s="73">
        <f>K34</f>
        <v>140500</v>
      </c>
    </row>
    <row r="34" spans="1:11" ht="33.75" customHeight="1">
      <c r="A34" s="78" t="s">
        <v>131</v>
      </c>
      <c r="B34" s="35" t="s">
        <v>135</v>
      </c>
      <c r="C34" s="65">
        <v>320</v>
      </c>
      <c r="D34" s="77" t="s">
        <v>206</v>
      </c>
      <c r="E34" s="73">
        <v>130000</v>
      </c>
      <c r="F34" s="3"/>
      <c r="G34" s="3"/>
      <c r="H34" s="3"/>
      <c r="I34" s="73">
        <v>143400</v>
      </c>
      <c r="J34" s="73"/>
      <c r="K34" s="73">
        <v>140500</v>
      </c>
    </row>
    <row r="35" spans="1:11" ht="33.75" customHeight="1" hidden="1">
      <c r="A35" s="72" t="s">
        <v>201</v>
      </c>
      <c r="B35" s="35" t="s">
        <v>47</v>
      </c>
      <c r="C35" s="65"/>
      <c r="D35" s="77"/>
      <c r="E35" s="73">
        <f>E36+E39</f>
        <v>6000</v>
      </c>
      <c r="F35" s="3"/>
      <c r="G35" s="3"/>
      <c r="H35" s="3"/>
      <c r="I35" s="73">
        <f>I36+I39</f>
        <v>6000</v>
      </c>
      <c r="J35" s="73"/>
      <c r="K35" s="73">
        <f>K36+K39</f>
        <v>6000</v>
      </c>
    </row>
    <row r="36" spans="1:11" ht="33.75" customHeight="1" hidden="1">
      <c r="A36" s="79" t="s">
        <v>45</v>
      </c>
      <c r="B36" s="35" t="s">
        <v>48</v>
      </c>
      <c r="C36" s="65"/>
      <c r="D36" s="77"/>
      <c r="E36" s="73">
        <f>E37</f>
        <v>5000</v>
      </c>
      <c r="F36" s="3"/>
      <c r="G36" s="3"/>
      <c r="H36" s="3"/>
      <c r="I36" s="73">
        <f>I37</f>
        <v>5000</v>
      </c>
      <c r="J36" s="73"/>
      <c r="K36" s="73">
        <f>K37</f>
        <v>5000</v>
      </c>
    </row>
    <row r="37" spans="1:11" ht="42" customHeight="1" hidden="1">
      <c r="A37" s="72" t="s">
        <v>46</v>
      </c>
      <c r="B37" s="35" t="s">
        <v>49</v>
      </c>
      <c r="C37" s="65"/>
      <c r="D37" s="77"/>
      <c r="E37" s="73">
        <f>E38</f>
        <v>5000</v>
      </c>
      <c r="F37" s="3"/>
      <c r="G37" s="3"/>
      <c r="H37" s="3"/>
      <c r="I37" s="73">
        <f>I38</f>
        <v>5000</v>
      </c>
      <c r="J37" s="73"/>
      <c r="K37" s="73">
        <f>K38</f>
        <v>5000</v>
      </c>
    </row>
    <row r="38" spans="1:11" ht="33.75" customHeight="1" hidden="1">
      <c r="A38" s="72" t="s">
        <v>38</v>
      </c>
      <c r="B38" s="35" t="s">
        <v>49</v>
      </c>
      <c r="C38" s="65">
        <v>200</v>
      </c>
      <c r="D38" s="77" t="s">
        <v>15</v>
      </c>
      <c r="E38" s="73">
        <v>5000</v>
      </c>
      <c r="F38" s="3"/>
      <c r="G38" s="3"/>
      <c r="H38" s="3"/>
      <c r="I38" s="73">
        <v>5000</v>
      </c>
      <c r="J38" s="73"/>
      <c r="K38" s="73">
        <v>5000</v>
      </c>
    </row>
    <row r="39" spans="1:11" ht="33.75" customHeight="1" hidden="1">
      <c r="A39" s="80" t="s">
        <v>50</v>
      </c>
      <c r="B39" s="36" t="s">
        <v>53</v>
      </c>
      <c r="C39" s="65"/>
      <c r="D39" s="77"/>
      <c r="E39" s="73">
        <f>E40</f>
        <v>1000</v>
      </c>
      <c r="F39" s="3"/>
      <c r="G39" s="3"/>
      <c r="H39" s="3"/>
      <c r="I39" s="73">
        <f>I40</f>
        <v>1000</v>
      </c>
      <c r="J39" s="73"/>
      <c r="K39" s="73">
        <f>K40</f>
        <v>1000</v>
      </c>
    </row>
    <row r="40" spans="1:11" ht="33.75" customHeight="1" hidden="1">
      <c r="A40" s="72" t="s">
        <v>51</v>
      </c>
      <c r="B40" s="35" t="s">
        <v>54</v>
      </c>
      <c r="C40" s="65"/>
      <c r="D40" s="77"/>
      <c r="E40" s="73">
        <f>E41</f>
        <v>1000</v>
      </c>
      <c r="F40" s="3"/>
      <c r="G40" s="3"/>
      <c r="H40" s="3"/>
      <c r="I40" s="73">
        <f>I41</f>
        <v>1000</v>
      </c>
      <c r="J40" s="73"/>
      <c r="K40" s="73">
        <f>K41</f>
        <v>1000</v>
      </c>
    </row>
    <row r="41" spans="1:11" ht="33.75" customHeight="1" hidden="1">
      <c r="A41" s="72" t="s">
        <v>38</v>
      </c>
      <c r="B41" s="35" t="s">
        <v>55</v>
      </c>
      <c r="C41" s="65">
        <v>200</v>
      </c>
      <c r="D41" s="77" t="s">
        <v>15</v>
      </c>
      <c r="E41" s="73">
        <v>1000</v>
      </c>
      <c r="F41" s="3"/>
      <c r="G41" s="3"/>
      <c r="H41" s="3"/>
      <c r="I41" s="73">
        <v>1000</v>
      </c>
      <c r="J41" s="73"/>
      <c r="K41" s="73">
        <v>1000</v>
      </c>
    </row>
    <row r="42" spans="1:11" ht="0.75" customHeight="1" hidden="1">
      <c r="A42" s="79"/>
      <c r="B42" s="35"/>
      <c r="C42" s="65"/>
      <c r="D42" s="77"/>
      <c r="E42" s="73"/>
      <c r="F42" s="3"/>
      <c r="G42" s="3"/>
      <c r="H42" s="3"/>
      <c r="I42" s="73"/>
      <c r="J42" s="73"/>
      <c r="K42" s="73"/>
    </row>
    <row r="43" spans="1:11" ht="33.75" customHeight="1" hidden="1">
      <c r="A43" s="79"/>
      <c r="B43" s="35"/>
      <c r="C43" s="65"/>
      <c r="D43" s="77"/>
      <c r="E43" s="73"/>
      <c r="F43" s="3"/>
      <c r="G43" s="3"/>
      <c r="H43" s="3"/>
      <c r="I43" s="73"/>
      <c r="J43" s="73"/>
      <c r="K43" s="73"/>
    </row>
    <row r="44" spans="1:11" ht="43.5" thickBot="1">
      <c r="A44" s="201" t="s">
        <v>43</v>
      </c>
      <c r="B44" s="152" t="s">
        <v>202</v>
      </c>
      <c r="C44" s="180"/>
      <c r="D44" s="181"/>
      <c r="E44" s="178">
        <f>E45</f>
        <v>315100</v>
      </c>
      <c r="F44" s="148"/>
      <c r="G44" s="148"/>
      <c r="H44" s="148"/>
      <c r="I44" s="178">
        <f>I45</f>
        <v>126200</v>
      </c>
      <c r="J44" s="178">
        <f>J45</f>
        <v>126100</v>
      </c>
      <c r="K44" s="178">
        <f>K45</f>
        <v>129100</v>
      </c>
    </row>
    <row r="45" spans="1:11" ht="43.5" thickBot="1">
      <c r="A45" s="202" t="s">
        <v>44</v>
      </c>
      <c r="B45" s="189" t="s">
        <v>163</v>
      </c>
      <c r="C45" s="195"/>
      <c r="D45" s="196"/>
      <c r="E45" s="197">
        <f>E46+E47</f>
        <v>315100</v>
      </c>
      <c r="F45" s="159"/>
      <c r="G45" s="159"/>
      <c r="H45" s="159"/>
      <c r="I45" s="197">
        <f>I46+I47</f>
        <v>126200</v>
      </c>
      <c r="J45" s="197">
        <f>J46+J47</f>
        <v>126100</v>
      </c>
      <c r="K45" s="197">
        <f>K46+K47</f>
        <v>129100</v>
      </c>
    </row>
    <row r="46" spans="1:11" ht="33.75" customHeight="1">
      <c r="A46" s="70" t="s">
        <v>37</v>
      </c>
      <c r="B46" s="35" t="s">
        <v>163</v>
      </c>
      <c r="C46" s="65">
        <v>100</v>
      </c>
      <c r="D46" s="66" t="s">
        <v>9</v>
      </c>
      <c r="E46" s="60">
        <v>308200</v>
      </c>
      <c r="F46" s="3"/>
      <c r="G46" s="3"/>
      <c r="H46" s="3"/>
      <c r="I46" s="60">
        <v>121850</v>
      </c>
      <c r="J46" s="60">
        <v>115000</v>
      </c>
      <c r="K46" s="60">
        <v>124750</v>
      </c>
    </row>
    <row r="47" spans="1:11" ht="33.75" customHeight="1">
      <c r="A47" s="72" t="s">
        <v>38</v>
      </c>
      <c r="B47" s="35" t="s">
        <v>163</v>
      </c>
      <c r="C47" s="65">
        <v>200</v>
      </c>
      <c r="D47" s="66" t="s">
        <v>9</v>
      </c>
      <c r="E47" s="73">
        <v>6900</v>
      </c>
      <c r="F47" s="3"/>
      <c r="G47" s="3"/>
      <c r="H47" s="3"/>
      <c r="I47" s="73">
        <v>4350</v>
      </c>
      <c r="J47" s="73">
        <v>11100</v>
      </c>
      <c r="K47" s="73">
        <v>4350</v>
      </c>
    </row>
    <row r="48" spans="1:11" ht="33.75" customHeight="1">
      <c r="A48" s="143" t="s">
        <v>213</v>
      </c>
      <c r="B48" s="144" t="s">
        <v>47</v>
      </c>
      <c r="C48" s="176"/>
      <c r="D48" s="177"/>
      <c r="E48" s="178">
        <f>E49+E52+E56</f>
        <v>1128000</v>
      </c>
      <c r="F48" s="148"/>
      <c r="G48" s="148"/>
      <c r="H48" s="148"/>
      <c r="I48" s="178">
        <f>I49+I52+I56</f>
        <v>56000</v>
      </c>
      <c r="J48" s="178">
        <f aca="true" t="shared" si="2" ref="I48:K50">J49</f>
        <v>5000</v>
      </c>
      <c r="K48" s="178">
        <f>K49+K52+K56</f>
        <v>56000</v>
      </c>
    </row>
    <row r="49" spans="1:11" ht="33.75" customHeight="1">
      <c r="A49" s="188" t="s">
        <v>45</v>
      </c>
      <c r="B49" s="189" t="s">
        <v>48</v>
      </c>
      <c r="C49" s="184"/>
      <c r="D49" s="185"/>
      <c r="E49" s="190">
        <f>E50</f>
        <v>5000</v>
      </c>
      <c r="F49" s="159"/>
      <c r="G49" s="159"/>
      <c r="H49" s="159"/>
      <c r="I49" s="190">
        <f t="shared" si="2"/>
        <v>45000</v>
      </c>
      <c r="J49" s="190">
        <f t="shared" si="2"/>
        <v>5000</v>
      </c>
      <c r="K49" s="190">
        <f t="shared" si="2"/>
        <v>45000</v>
      </c>
    </row>
    <row r="50" spans="1:11" ht="43.5" customHeight="1">
      <c r="A50" s="72" t="s">
        <v>46</v>
      </c>
      <c r="B50" s="35" t="s">
        <v>49</v>
      </c>
      <c r="C50" s="58"/>
      <c r="D50" s="59"/>
      <c r="E50" s="63">
        <f>E51</f>
        <v>5000</v>
      </c>
      <c r="F50" s="62"/>
      <c r="G50" s="62"/>
      <c r="H50" s="62"/>
      <c r="I50" s="63">
        <f t="shared" si="2"/>
        <v>45000</v>
      </c>
      <c r="J50" s="63">
        <f t="shared" si="2"/>
        <v>5000</v>
      </c>
      <c r="K50" s="63">
        <f t="shared" si="2"/>
        <v>45000</v>
      </c>
    </row>
    <row r="51" spans="1:11" ht="30.75" customHeight="1">
      <c r="A51" s="72" t="s">
        <v>38</v>
      </c>
      <c r="B51" s="35" t="s">
        <v>49</v>
      </c>
      <c r="C51" s="58">
        <v>200</v>
      </c>
      <c r="D51" s="82" t="s">
        <v>15</v>
      </c>
      <c r="E51" s="68">
        <v>5000</v>
      </c>
      <c r="F51" s="3"/>
      <c r="G51" s="3"/>
      <c r="H51" s="3"/>
      <c r="I51" s="68">
        <v>45000</v>
      </c>
      <c r="J51" s="68">
        <v>5000</v>
      </c>
      <c r="K51" s="68">
        <v>45000</v>
      </c>
    </row>
    <row r="52" spans="1:11" ht="35.25" customHeight="1">
      <c r="A52" s="182" t="s">
        <v>50</v>
      </c>
      <c r="B52" s="183" t="s">
        <v>53</v>
      </c>
      <c r="C52" s="184"/>
      <c r="D52" s="185"/>
      <c r="E52" s="186">
        <f>E53</f>
        <v>1000</v>
      </c>
      <c r="F52" s="159"/>
      <c r="G52" s="159"/>
      <c r="H52" s="159"/>
      <c r="I52" s="186">
        <f aca="true" t="shared" si="3" ref="I52:K53">I53</f>
        <v>1000</v>
      </c>
      <c r="J52" s="186">
        <f t="shared" si="3"/>
        <v>5000</v>
      </c>
      <c r="K52" s="186">
        <f t="shared" si="3"/>
        <v>1000</v>
      </c>
    </row>
    <row r="53" spans="1:11" ht="36.75" customHeight="1">
      <c r="A53" s="72" t="s">
        <v>51</v>
      </c>
      <c r="B53" s="35" t="s">
        <v>54</v>
      </c>
      <c r="C53" s="65"/>
      <c r="D53" s="81"/>
      <c r="E53" s="69">
        <f>E54</f>
        <v>1000</v>
      </c>
      <c r="F53" s="3"/>
      <c r="G53" s="3"/>
      <c r="H53" s="3"/>
      <c r="I53" s="69">
        <f t="shared" si="3"/>
        <v>1000</v>
      </c>
      <c r="J53" s="69">
        <f t="shared" si="3"/>
        <v>5000</v>
      </c>
      <c r="K53" s="69">
        <f t="shared" si="3"/>
        <v>1000</v>
      </c>
    </row>
    <row r="54" spans="1:11" ht="36.75" customHeight="1">
      <c r="A54" s="72" t="s">
        <v>38</v>
      </c>
      <c r="B54" s="35" t="s">
        <v>55</v>
      </c>
      <c r="C54" s="58">
        <v>200</v>
      </c>
      <c r="D54" s="82" t="s">
        <v>15</v>
      </c>
      <c r="E54" s="83">
        <v>1000</v>
      </c>
      <c r="F54" s="3"/>
      <c r="G54" s="3"/>
      <c r="H54" s="3"/>
      <c r="I54" s="83">
        <v>1000</v>
      </c>
      <c r="J54" s="83">
        <v>5000</v>
      </c>
      <c r="K54" s="83">
        <v>1000</v>
      </c>
    </row>
    <row r="55" spans="1:11" ht="1.5" customHeight="1">
      <c r="A55" s="72"/>
      <c r="B55" s="36" t="s">
        <v>58</v>
      </c>
      <c r="C55" s="65"/>
      <c r="D55" s="81"/>
      <c r="E55" s="84">
        <f>E56</f>
        <v>1122000</v>
      </c>
      <c r="F55" s="85"/>
      <c r="G55" s="85"/>
      <c r="H55" s="85"/>
      <c r="I55" s="84">
        <f>I56</f>
        <v>10000</v>
      </c>
      <c r="J55" s="84">
        <f>J56</f>
        <v>162000</v>
      </c>
      <c r="K55" s="84">
        <f>K56</f>
        <v>10000</v>
      </c>
    </row>
    <row r="56" spans="1:11" ht="37.5" customHeight="1">
      <c r="A56" s="182" t="s">
        <v>56</v>
      </c>
      <c r="B56" s="183" t="s">
        <v>59</v>
      </c>
      <c r="C56" s="184"/>
      <c r="D56" s="185"/>
      <c r="E56" s="186">
        <f>E57+E59+E60</f>
        <v>1122000</v>
      </c>
      <c r="F56" s="187"/>
      <c r="G56" s="187"/>
      <c r="H56" s="187"/>
      <c r="I56" s="186">
        <f>I57+I59+I61</f>
        <v>10000</v>
      </c>
      <c r="J56" s="186">
        <f>J57+J59+J60</f>
        <v>162000</v>
      </c>
      <c r="K56" s="186">
        <f>K57+K59+K61</f>
        <v>10000</v>
      </c>
    </row>
    <row r="57" spans="1:11" ht="28.5" customHeight="1">
      <c r="A57" s="86" t="s">
        <v>57</v>
      </c>
      <c r="B57" s="36" t="s">
        <v>60</v>
      </c>
      <c r="C57" s="65">
        <v>100</v>
      </c>
      <c r="D57" s="87" t="s">
        <v>16</v>
      </c>
      <c r="E57" s="69">
        <v>990000</v>
      </c>
      <c r="F57" s="85"/>
      <c r="G57" s="85"/>
      <c r="H57" s="85"/>
      <c r="I57" s="69">
        <v>0</v>
      </c>
      <c r="J57" s="69">
        <v>152000</v>
      </c>
      <c r="K57" s="69">
        <v>0</v>
      </c>
    </row>
    <row r="58" spans="1:11" ht="0.75" customHeight="1" hidden="1">
      <c r="A58" s="70" t="s">
        <v>37</v>
      </c>
      <c r="B58" s="36" t="s">
        <v>60</v>
      </c>
      <c r="C58" s="65"/>
      <c r="D58" s="81"/>
      <c r="E58" s="68"/>
      <c r="F58" s="3"/>
      <c r="G58" s="3"/>
      <c r="H58" s="3"/>
      <c r="I58" s="68"/>
      <c r="J58" s="68"/>
      <c r="K58" s="68"/>
    </row>
    <row r="59" spans="1:11" ht="47.25" customHeight="1">
      <c r="A59" s="88" t="s">
        <v>38</v>
      </c>
      <c r="B59" s="35" t="s">
        <v>65</v>
      </c>
      <c r="C59" s="58">
        <v>200</v>
      </c>
      <c r="D59" s="87" t="s">
        <v>16</v>
      </c>
      <c r="E59" s="68">
        <v>60000</v>
      </c>
      <c r="F59" s="3"/>
      <c r="G59" s="3"/>
      <c r="H59" s="3"/>
      <c r="I59" s="68">
        <v>0</v>
      </c>
      <c r="J59" s="68">
        <v>5000</v>
      </c>
      <c r="K59" s="68">
        <v>0</v>
      </c>
    </row>
    <row r="60" spans="1:11" ht="30.75" customHeight="1">
      <c r="A60" s="142" t="s">
        <v>61</v>
      </c>
      <c r="B60" s="35" t="s">
        <v>62</v>
      </c>
      <c r="C60" s="90"/>
      <c r="D60" s="89" t="s">
        <v>16</v>
      </c>
      <c r="E60" s="92" t="s">
        <v>164</v>
      </c>
      <c r="F60" s="92"/>
      <c r="G60" s="228">
        <f>G61</f>
        <v>0</v>
      </c>
      <c r="H60" s="229"/>
      <c r="I60" s="91"/>
      <c r="J60" s="92" t="s">
        <v>64</v>
      </c>
      <c r="K60" s="92"/>
    </row>
    <row r="61" spans="1:11" ht="23.25" customHeight="1">
      <c r="A61" s="72" t="s">
        <v>38</v>
      </c>
      <c r="B61" s="35" t="s">
        <v>62</v>
      </c>
      <c r="C61" s="90" t="s">
        <v>63</v>
      </c>
      <c r="D61" s="89" t="s">
        <v>16</v>
      </c>
      <c r="E61" s="91">
        <v>72000</v>
      </c>
      <c r="F61" s="92"/>
      <c r="G61" s="228">
        <f>G62</f>
        <v>0</v>
      </c>
      <c r="H61" s="229"/>
      <c r="I61" s="91">
        <v>10000</v>
      </c>
      <c r="J61" s="92" t="s">
        <v>64</v>
      </c>
      <c r="K61" s="91">
        <v>10000</v>
      </c>
    </row>
    <row r="62" spans="1:11" ht="31.5" customHeight="1" hidden="1">
      <c r="A62" s="72" t="s">
        <v>66</v>
      </c>
      <c r="B62" s="38"/>
      <c r="C62" s="93"/>
      <c r="D62" s="94" t="s">
        <v>156</v>
      </c>
      <c r="E62" s="68">
        <f>E67+E84</f>
        <v>4493000</v>
      </c>
      <c r="F62" s="3"/>
      <c r="G62" s="3"/>
      <c r="H62" s="3"/>
      <c r="I62" s="68">
        <f>I67+I84</f>
        <v>231783.27</v>
      </c>
      <c r="J62" s="68">
        <f>J63</f>
        <v>24000</v>
      </c>
      <c r="K62" s="68">
        <f>K67+K84</f>
        <v>242704.6</v>
      </c>
    </row>
    <row r="63" spans="1:11" ht="24.75" customHeight="1">
      <c r="A63" s="143" t="s">
        <v>67</v>
      </c>
      <c r="B63" s="144" t="s">
        <v>70</v>
      </c>
      <c r="C63" s="145"/>
      <c r="D63" s="192"/>
      <c r="E63" s="147">
        <f>E68+E74+E77</f>
        <v>4491000</v>
      </c>
      <c r="F63" s="148"/>
      <c r="G63" s="148"/>
      <c r="H63" s="148"/>
      <c r="I63" s="147">
        <f>I70+I72+I77</f>
        <v>226783.27</v>
      </c>
      <c r="J63" s="147">
        <f>J64</f>
        <v>24000</v>
      </c>
      <c r="K63" s="147">
        <f>K70+K72+K77</f>
        <v>237704.6</v>
      </c>
    </row>
    <row r="64" spans="1:11" ht="26.25" customHeight="1">
      <c r="A64" s="72" t="s">
        <v>68</v>
      </c>
      <c r="B64" s="35" t="s">
        <v>154</v>
      </c>
      <c r="C64" s="58"/>
      <c r="D64" s="95" t="s">
        <v>20</v>
      </c>
      <c r="E64" s="21">
        <f>E65</f>
        <v>0</v>
      </c>
      <c r="F64" s="3"/>
      <c r="G64" s="3"/>
      <c r="H64" s="3"/>
      <c r="I64" s="21">
        <f>I65</f>
        <v>0</v>
      </c>
      <c r="J64" s="21">
        <f>J65</f>
        <v>24000</v>
      </c>
      <c r="K64" s="21">
        <f>K65</f>
        <v>0</v>
      </c>
    </row>
    <row r="65" spans="1:11" ht="34.5" customHeight="1">
      <c r="A65" s="72" t="s">
        <v>69</v>
      </c>
      <c r="B65" s="35" t="s">
        <v>155</v>
      </c>
      <c r="C65" s="65"/>
      <c r="D65" s="95" t="s">
        <v>20</v>
      </c>
      <c r="E65" s="69">
        <v>0</v>
      </c>
      <c r="F65" s="3"/>
      <c r="G65" s="3"/>
      <c r="H65" s="3"/>
      <c r="I65" s="69">
        <v>0</v>
      </c>
      <c r="J65" s="69">
        <v>24000</v>
      </c>
      <c r="K65" s="69">
        <v>0</v>
      </c>
    </row>
    <row r="66" spans="1:11" ht="26.25" customHeight="1">
      <c r="A66" s="70" t="s">
        <v>71</v>
      </c>
      <c r="B66" s="35" t="s">
        <v>155</v>
      </c>
      <c r="C66" s="65">
        <v>200</v>
      </c>
      <c r="D66" s="95" t="s">
        <v>20</v>
      </c>
      <c r="E66" s="68">
        <v>0</v>
      </c>
      <c r="F66" s="3"/>
      <c r="G66" s="3"/>
      <c r="H66" s="3"/>
      <c r="I66" s="68">
        <v>0</v>
      </c>
      <c r="J66" s="68">
        <v>24000</v>
      </c>
      <c r="K66" s="68">
        <v>0</v>
      </c>
    </row>
    <row r="67" spans="1:11" ht="18" customHeight="1" hidden="1">
      <c r="A67" s="72" t="s">
        <v>72</v>
      </c>
      <c r="B67" s="36" t="s">
        <v>76</v>
      </c>
      <c r="C67" s="58"/>
      <c r="D67" s="59"/>
      <c r="E67" s="21">
        <f>E70+E72+E74+E77</f>
        <v>4491000</v>
      </c>
      <c r="F67" s="3"/>
      <c r="G67" s="3"/>
      <c r="H67" s="3"/>
      <c r="I67" s="21">
        <f>I70+I72+I74+I77</f>
        <v>226783.27</v>
      </c>
      <c r="J67" s="21">
        <f>J70+J72+J74+J77</f>
        <v>514299.91</v>
      </c>
      <c r="K67" s="21">
        <f>K70+K72+K74+K77</f>
        <v>237704.6</v>
      </c>
    </row>
    <row r="68" spans="1:11" ht="22.5" customHeight="1">
      <c r="A68" s="143" t="s">
        <v>73</v>
      </c>
      <c r="B68" s="179" t="s">
        <v>77</v>
      </c>
      <c r="C68" s="180"/>
      <c r="D68" s="181"/>
      <c r="E68" s="160">
        <f>E70+E72</f>
        <v>3891000</v>
      </c>
      <c r="F68" s="148"/>
      <c r="G68" s="148"/>
      <c r="H68" s="148"/>
      <c r="I68" s="160">
        <f>I70+I72+I77</f>
        <v>226783.27</v>
      </c>
      <c r="J68" s="160">
        <f>J70</f>
        <v>354299.91</v>
      </c>
      <c r="K68" s="160">
        <f>K70+K72+K77</f>
        <v>237704.6</v>
      </c>
    </row>
    <row r="69" spans="1:11" ht="0.75" customHeight="1">
      <c r="A69" s="72" t="s">
        <v>74</v>
      </c>
      <c r="B69" s="35" t="s">
        <v>78</v>
      </c>
      <c r="C69" s="93"/>
      <c r="D69" s="66"/>
      <c r="E69" s="29">
        <f>E70+E74+E72</f>
        <v>4391000</v>
      </c>
      <c r="F69" s="3"/>
      <c r="G69" s="3"/>
      <c r="H69" s="3"/>
      <c r="I69" s="29">
        <f>I70+I74+I72</f>
        <v>181783.27</v>
      </c>
      <c r="J69" s="29">
        <f>J70+J74+J72</f>
        <v>484299.91</v>
      </c>
      <c r="K69" s="29">
        <f>K70+K74+K72</f>
        <v>192704.6</v>
      </c>
    </row>
    <row r="70" spans="1:11" ht="20.25">
      <c r="A70" s="72" t="s">
        <v>75</v>
      </c>
      <c r="B70" s="35" t="s">
        <v>79</v>
      </c>
      <c r="C70" s="93"/>
      <c r="D70" s="66"/>
      <c r="E70" s="29">
        <f>E71</f>
        <v>3531000</v>
      </c>
      <c r="F70" s="3"/>
      <c r="G70" s="3"/>
      <c r="H70" s="3"/>
      <c r="I70" s="29">
        <f>I71</f>
        <v>141783.27</v>
      </c>
      <c r="J70" s="29">
        <f>J71</f>
        <v>354299.91</v>
      </c>
      <c r="K70" s="29">
        <f>K71</f>
        <v>152704.6</v>
      </c>
    </row>
    <row r="71" spans="1:11" ht="20.25">
      <c r="A71" s="70" t="s">
        <v>71</v>
      </c>
      <c r="B71" s="35" t="s">
        <v>79</v>
      </c>
      <c r="C71" s="93">
        <v>200</v>
      </c>
      <c r="D71" s="82" t="s">
        <v>18</v>
      </c>
      <c r="E71" s="29">
        <v>3531000</v>
      </c>
      <c r="F71" s="3"/>
      <c r="G71" s="3"/>
      <c r="H71" s="3"/>
      <c r="I71" s="29">
        <v>141783.27</v>
      </c>
      <c r="J71" s="29">
        <v>354299.91</v>
      </c>
      <c r="K71" s="29">
        <v>152704.6</v>
      </c>
    </row>
    <row r="72" spans="1:11" ht="48" customHeight="1">
      <c r="A72" s="72" t="s">
        <v>220</v>
      </c>
      <c r="B72" s="36" t="s">
        <v>81</v>
      </c>
      <c r="C72" s="93"/>
      <c r="D72" s="66"/>
      <c r="E72" s="21">
        <f>E73</f>
        <v>360000</v>
      </c>
      <c r="F72" s="3"/>
      <c r="G72" s="3"/>
      <c r="H72" s="3"/>
      <c r="I72" s="21">
        <f>I73</f>
        <v>40000</v>
      </c>
      <c r="J72" s="21">
        <f>J73</f>
        <v>50000</v>
      </c>
      <c r="K72" s="21">
        <f>K73</f>
        <v>40000</v>
      </c>
    </row>
    <row r="73" spans="1:11" ht="57.75" customHeight="1">
      <c r="A73" s="31" t="s">
        <v>80</v>
      </c>
      <c r="B73" s="36" t="s">
        <v>81</v>
      </c>
      <c r="C73" s="93">
        <v>200</v>
      </c>
      <c r="D73" s="82" t="s">
        <v>18</v>
      </c>
      <c r="E73" s="21">
        <v>360000</v>
      </c>
      <c r="F73" s="3"/>
      <c r="G73" s="3"/>
      <c r="H73" s="3"/>
      <c r="I73" s="21">
        <v>40000</v>
      </c>
      <c r="J73" s="21">
        <v>50000</v>
      </c>
      <c r="K73" s="21">
        <v>40000</v>
      </c>
    </row>
    <row r="74" spans="1:11" ht="58.5" customHeight="1">
      <c r="A74" s="72" t="s">
        <v>82</v>
      </c>
      <c r="B74" s="36" t="s">
        <v>85</v>
      </c>
      <c r="C74" s="93"/>
      <c r="D74" s="66"/>
      <c r="E74" s="29">
        <f>E75</f>
        <v>500000</v>
      </c>
      <c r="F74" s="3"/>
      <c r="G74" s="3"/>
      <c r="H74" s="3"/>
      <c r="I74" s="29">
        <f aca="true" t="shared" si="4" ref="I74:K75">I75</f>
        <v>0</v>
      </c>
      <c r="J74" s="29">
        <f t="shared" si="4"/>
        <v>80000</v>
      </c>
      <c r="K74" s="29">
        <f t="shared" si="4"/>
        <v>0</v>
      </c>
    </row>
    <row r="75" spans="1:11" ht="20.25">
      <c r="A75" s="72" t="s">
        <v>83</v>
      </c>
      <c r="B75" s="36" t="s">
        <v>86</v>
      </c>
      <c r="C75" s="93"/>
      <c r="D75" s="66"/>
      <c r="E75" s="21">
        <f>E76</f>
        <v>500000</v>
      </c>
      <c r="F75" s="3"/>
      <c r="G75" s="3"/>
      <c r="H75" s="3"/>
      <c r="I75" s="21">
        <f t="shared" si="4"/>
        <v>0</v>
      </c>
      <c r="J75" s="21">
        <f t="shared" si="4"/>
        <v>80000</v>
      </c>
      <c r="K75" s="21">
        <f t="shared" si="4"/>
        <v>0</v>
      </c>
    </row>
    <row r="76" spans="1:11" ht="36">
      <c r="A76" s="31" t="s">
        <v>52</v>
      </c>
      <c r="B76" s="36" t="s">
        <v>86</v>
      </c>
      <c r="C76" s="96">
        <v>200</v>
      </c>
      <c r="D76" s="82" t="s">
        <v>18</v>
      </c>
      <c r="E76" s="29">
        <v>500000</v>
      </c>
      <c r="F76" s="3"/>
      <c r="G76" s="3"/>
      <c r="H76" s="3"/>
      <c r="I76" s="29">
        <v>0</v>
      </c>
      <c r="J76" s="29">
        <v>80000</v>
      </c>
      <c r="K76" s="29">
        <v>0</v>
      </c>
    </row>
    <row r="77" spans="1:11" ht="20.25">
      <c r="A77" s="72" t="s">
        <v>87</v>
      </c>
      <c r="B77" s="36" t="s">
        <v>89</v>
      </c>
      <c r="C77" s="93"/>
      <c r="D77" s="66"/>
      <c r="E77" s="21">
        <f>E78</f>
        <v>100000</v>
      </c>
      <c r="F77" s="3"/>
      <c r="G77" s="3"/>
      <c r="H77" s="3"/>
      <c r="I77" s="21">
        <f>I78</f>
        <v>45000</v>
      </c>
      <c r="J77" s="21">
        <f>J78</f>
        <v>30000</v>
      </c>
      <c r="K77" s="21">
        <f>K78</f>
        <v>45000</v>
      </c>
    </row>
    <row r="78" spans="1:11" ht="35.25" customHeight="1">
      <c r="A78" s="72" t="s">
        <v>88</v>
      </c>
      <c r="B78" s="35" t="s">
        <v>90</v>
      </c>
      <c r="C78" s="93"/>
      <c r="D78" s="82" t="s">
        <v>18</v>
      </c>
      <c r="E78" s="21">
        <f>E80</f>
        <v>100000</v>
      </c>
      <c r="F78" s="3"/>
      <c r="G78" s="3"/>
      <c r="H78" s="3"/>
      <c r="I78" s="21">
        <f>I80</f>
        <v>45000</v>
      </c>
      <c r="J78" s="21">
        <f>J83</f>
        <v>30000</v>
      </c>
      <c r="K78" s="21">
        <f>K80</f>
        <v>45000</v>
      </c>
    </row>
    <row r="79" spans="1:11" ht="48" customHeight="1" hidden="1">
      <c r="A79" s="31" t="s">
        <v>84</v>
      </c>
      <c r="B79" s="35" t="s">
        <v>90</v>
      </c>
      <c r="C79" s="93" t="s">
        <v>5</v>
      </c>
      <c r="D79" s="66"/>
      <c r="E79" s="21">
        <f>E83</f>
        <v>0</v>
      </c>
      <c r="F79" s="3"/>
      <c r="G79" s="3"/>
      <c r="H79" s="3"/>
      <c r="I79" s="21">
        <f>I83</f>
        <v>0</v>
      </c>
      <c r="J79" s="21">
        <f>J83</f>
        <v>30000</v>
      </c>
      <c r="K79" s="21">
        <f>K83</f>
        <v>0</v>
      </c>
    </row>
    <row r="80" spans="1:11" ht="47.25" customHeight="1">
      <c r="A80" s="31" t="s">
        <v>52</v>
      </c>
      <c r="B80" s="35" t="s">
        <v>90</v>
      </c>
      <c r="C80" s="93">
        <v>200</v>
      </c>
      <c r="D80" s="66"/>
      <c r="E80" s="21">
        <v>100000</v>
      </c>
      <c r="F80" s="3"/>
      <c r="G80" s="3"/>
      <c r="H80" s="3"/>
      <c r="I80" s="21">
        <v>45000</v>
      </c>
      <c r="J80" s="21"/>
      <c r="K80" s="21">
        <v>45000</v>
      </c>
    </row>
    <row r="81" spans="1:11" ht="48" customHeight="1" hidden="1">
      <c r="A81" s="72"/>
      <c r="B81" s="35"/>
      <c r="C81" s="93"/>
      <c r="D81" s="66"/>
      <c r="E81" s="21"/>
      <c r="F81" s="3"/>
      <c r="G81" s="3"/>
      <c r="H81" s="3"/>
      <c r="I81" s="21"/>
      <c r="J81" s="21"/>
      <c r="K81" s="21"/>
    </row>
    <row r="82" spans="1:11" ht="0.75" customHeight="1">
      <c r="A82" s="31"/>
      <c r="B82" s="35"/>
      <c r="C82" s="93"/>
      <c r="D82" s="66"/>
      <c r="E82" s="21"/>
      <c r="F82" s="3"/>
      <c r="G82" s="3"/>
      <c r="H82" s="3"/>
      <c r="I82" s="21"/>
      <c r="J82" s="21"/>
      <c r="K82" s="21"/>
    </row>
    <row r="83" spans="1:11" ht="34.5" customHeight="1" hidden="1">
      <c r="A83" s="72"/>
      <c r="B83" s="35"/>
      <c r="C83" s="93"/>
      <c r="D83" s="82"/>
      <c r="E83" s="29"/>
      <c r="F83" s="3"/>
      <c r="G83" s="3"/>
      <c r="H83" s="3"/>
      <c r="I83" s="29"/>
      <c r="J83" s="29">
        <v>30000</v>
      </c>
      <c r="K83" s="29"/>
    </row>
    <row r="84" spans="1:11" ht="20.25">
      <c r="A84" s="203" t="s">
        <v>91</v>
      </c>
      <c r="B84" s="152" t="s">
        <v>98</v>
      </c>
      <c r="C84" s="145"/>
      <c r="D84" s="204"/>
      <c r="E84" s="205">
        <f>E85</f>
        <v>2000</v>
      </c>
      <c r="F84" s="148"/>
      <c r="G84" s="148"/>
      <c r="H84" s="148"/>
      <c r="I84" s="205">
        <f aca="true" t="shared" si="5" ref="I84:K85">I85</f>
        <v>5000</v>
      </c>
      <c r="J84" s="205">
        <f t="shared" si="5"/>
        <v>5000</v>
      </c>
      <c r="K84" s="205">
        <f t="shared" si="5"/>
        <v>5000</v>
      </c>
    </row>
    <row r="85" spans="1:11" ht="24">
      <c r="A85" s="72" t="s">
        <v>92</v>
      </c>
      <c r="B85" s="37" t="s">
        <v>99</v>
      </c>
      <c r="C85" s="93"/>
      <c r="D85" s="66"/>
      <c r="E85" s="29">
        <f>E86</f>
        <v>2000</v>
      </c>
      <c r="F85" s="3"/>
      <c r="G85" s="3"/>
      <c r="H85" s="3"/>
      <c r="I85" s="29">
        <f t="shared" si="5"/>
        <v>5000</v>
      </c>
      <c r="J85" s="29">
        <f t="shared" si="5"/>
        <v>5000</v>
      </c>
      <c r="K85" s="29">
        <f t="shared" si="5"/>
        <v>5000</v>
      </c>
    </row>
    <row r="86" spans="1:11" s="1" customFormat="1" ht="24.75">
      <c r="A86" s="72" t="s">
        <v>93</v>
      </c>
      <c r="B86" s="37" t="s">
        <v>100</v>
      </c>
      <c r="C86" s="93"/>
      <c r="D86" s="30"/>
      <c r="E86" s="21">
        <f>E88</f>
        <v>2000</v>
      </c>
      <c r="F86" s="3"/>
      <c r="G86" s="3"/>
      <c r="H86" s="3"/>
      <c r="I86" s="21">
        <f>I88</f>
        <v>5000</v>
      </c>
      <c r="J86" s="21">
        <f>J88</f>
        <v>5000</v>
      </c>
      <c r="K86" s="21">
        <f>K88</f>
        <v>5000</v>
      </c>
    </row>
    <row r="87" spans="1:11" s="1" customFormat="1" ht="0.75" customHeight="1">
      <c r="A87" s="31" t="s">
        <v>52</v>
      </c>
      <c r="B87" s="37" t="s">
        <v>100</v>
      </c>
      <c r="C87" s="93" t="s">
        <v>3</v>
      </c>
      <c r="D87" s="66" t="s">
        <v>12</v>
      </c>
      <c r="E87" s="29">
        <v>174700</v>
      </c>
      <c r="F87" s="3"/>
      <c r="G87" s="3"/>
      <c r="H87" s="3"/>
      <c r="I87" s="29">
        <v>174700</v>
      </c>
      <c r="J87" s="29">
        <v>174700</v>
      </c>
      <c r="K87" s="29">
        <v>174700</v>
      </c>
    </row>
    <row r="88" spans="1:11" s="1" customFormat="1" ht="27.75" customHeight="1">
      <c r="A88" s="72" t="s">
        <v>38</v>
      </c>
      <c r="B88" s="37" t="s">
        <v>100</v>
      </c>
      <c r="C88" s="93">
        <v>200</v>
      </c>
      <c r="D88" s="40" t="s">
        <v>23</v>
      </c>
      <c r="E88" s="21">
        <v>2000</v>
      </c>
      <c r="F88" s="3"/>
      <c r="G88" s="3"/>
      <c r="H88" s="3"/>
      <c r="I88" s="21">
        <v>5000</v>
      </c>
      <c r="J88" s="21">
        <v>5000</v>
      </c>
      <c r="K88" s="21">
        <v>5000</v>
      </c>
    </row>
    <row r="89" spans="1:11" s="1" customFormat="1" ht="36.75" customHeight="1" thickBot="1">
      <c r="A89" s="143" t="s">
        <v>94</v>
      </c>
      <c r="B89" s="144" t="s">
        <v>96</v>
      </c>
      <c r="C89" s="145"/>
      <c r="D89" s="146"/>
      <c r="E89" s="147">
        <f>E90+E93+E97+E102+E103+E106+E111</f>
        <v>1345000</v>
      </c>
      <c r="F89" s="148"/>
      <c r="G89" s="148"/>
      <c r="H89" s="148"/>
      <c r="I89" s="147">
        <f>I90+I93+I106</f>
        <v>396800</v>
      </c>
      <c r="J89" s="147">
        <f aca="true" t="shared" si="6" ref="I89:K91">J90</f>
        <v>3000</v>
      </c>
      <c r="K89" s="147">
        <f>K90+K93+K106</f>
        <v>385900</v>
      </c>
    </row>
    <row r="90" spans="1:11" s="1" customFormat="1" ht="36" customHeight="1">
      <c r="A90" s="167" t="s">
        <v>207</v>
      </c>
      <c r="B90" s="168" t="s">
        <v>97</v>
      </c>
      <c r="C90" s="163"/>
      <c r="D90" s="169"/>
      <c r="E90" s="158">
        <f>E91</f>
        <v>5000</v>
      </c>
      <c r="F90" s="159"/>
      <c r="G90" s="159"/>
      <c r="H90" s="159"/>
      <c r="I90" s="158">
        <f t="shared" si="6"/>
        <v>40000</v>
      </c>
      <c r="J90" s="158">
        <f t="shared" si="6"/>
        <v>3000</v>
      </c>
      <c r="K90" s="158">
        <f t="shared" si="6"/>
        <v>40000</v>
      </c>
    </row>
    <row r="91" spans="1:11" ht="39.75" customHeight="1">
      <c r="A91" s="79" t="s">
        <v>95</v>
      </c>
      <c r="B91" s="34" t="s">
        <v>208</v>
      </c>
      <c r="C91" s="93"/>
      <c r="D91" s="87"/>
      <c r="E91" s="21">
        <f>E92</f>
        <v>5000</v>
      </c>
      <c r="F91" s="3"/>
      <c r="G91" s="3"/>
      <c r="H91" s="3"/>
      <c r="I91" s="21">
        <f t="shared" si="6"/>
        <v>40000</v>
      </c>
      <c r="J91" s="21">
        <f t="shared" si="6"/>
        <v>3000</v>
      </c>
      <c r="K91" s="21">
        <f t="shared" si="6"/>
        <v>40000</v>
      </c>
    </row>
    <row r="92" spans="1:11" ht="25.5" customHeight="1">
      <c r="A92" s="55" t="s">
        <v>38</v>
      </c>
      <c r="B92" s="34" t="s">
        <v>208</v>
      </c>
      <c r="C92" s="93">
        <v>200</v>
      </c>
      <c r="D92" s="98" t="s">
        <v>209</v>
      </c>
      <c r="E92" s="21">
        <v>5000</v>
      </c>
      <c r="F92" s="3"/>
      <c r="G92" s="3"/>
      <c r="H92" s="3"/>
      <c r="I92" s="21">
        <v>40000</v>
      </c>
      <c r="J92" s="21">
        <v>3000</v>
      </c>
      <c r="K92" s="21">
        <v>40000</v>
      </c>
    </row>
    <row r="93" spans="1:11" ht="25.5" customHeight="1">
      <c r="A93" s="149" t="s">
        <v>165</v>
      </c>
      <c r="B93" s="100" t="s">
        <v>102</v>
      </c>
      <c r="C93" s="93"/>
      <c r="D93" s="101"/>
      <c r="E93" s="21">
        <f>E94</f>
        <v>60000</v>
      </c>
      <c r="F93" s="3"/>
      <c r="G93" s="3"/>
      <c r="H93" s="3"/>
      <c r="I93" s="21">
        <f>I94</f>
        <v>5000</v>
      </c>
      <c r="J93" s="21"/>
      <c r="K93" s="21">
        <f>K94</f>
        <v>5000</v>
      </c>
    </row>
    <row r="94" spans="1:11" ht="25.5" customHeight="1">
      <c r="A94" s="72" t="s">
        <v>210</v>
      </c>
      <c r="B94" s="100" t="s">
        <v>102</v>
      </c>
      <c r="C94" s="93"/>
      <c r="D94" s="101"/>
      <c r="E94" s="21">
        <f>E95</f>
        <v>60000</v>
      </c>
      <c r="F94" s="3"/>
      <c r="G94" s="3"/>
      <c r="H94" s="3"/>
      <c r="I94" s="21">
        <f>I95</f>
        <v>5000</v>
      </c>
      <c r="J94" s="21"/>
      <c r="K94" s="21">
        <f>K95</f>
        <v>5000</v>
      </c>
    </row>
    <row r="95" spans="1:11" ht="25.5" customHeight="1">
      <c r="A95" s="31" t="s">
        <v>52</v>
      </c>
      <c r="B95" s="100" t="s">
        <v>102</v>
      </c>
      <c r="C95" s="93">
        <v>200</v>
      </c>
      <c r="D95" s="101" t="s">
        <v>17</v>
      </c>
      <c r="E95" s="21">
        <v>60000</v>
      </c>
      <c r="F95" s="3"/>
      <c r="G95" s="3"/>
      <c r="H95" s="3"/>
      <c r="I95" s="21">
        <v>5000</v>
      </c>
      <c r="J95" s="21"/>
      <c r="K95" s="21">
        <v>5000</v>
      </c>
    </row>
    <row r="96" spans="1:11" ht="25.5" customHeight="1" hidden="1">
      <c r="A96" s="55"/>
      <c r="B96" s="34"/>
      <c r="C96" s="93"/>
      <c r="D96" s="101"/>
      <c r="E96" s="21"/>
      <c r="F96" s="3"/>
      <c r="G96" s="3"/>
      <c r="H96" s="3"/>
      <c r="I96" s="21"/>
      <c r="J96" s="21"/>
      <c r="K96" s="21"/>
    </row>
    <row r="97" spans="1:11" ht="0.75" customHeight="1">
      <c r="A97" s="102" t="s">
        <v>165</v>
      </c>
      <c r="B97" s="37" t="s">
        <v>101</v>
      </c>
      <c r="C97" s="93"/>
      <c r="D97" s="87"/>
      <c r="E97" s="21">
        <f>E98</f>
        <v>1140000</v>
      </c>
      <c r="F97" s="3"/>
      <c r="G97" s="3"/>
      <c r="H97" s="3"/>
      <c r="I97" s="21">
        <f aca="true" t="shared" si="7" ref="I97:K98">I98</f>
        <v>1140000</v>
      </c>
      <c r="J97" s="21">
        <f t="shared" si="7"/>
        <v>35000</v>
      </c>
      <c r="K97" s="21">
        <f t="shared" si="7"/>
        <v>900000</v>
      </c>
    </row>
    <row r="98" spans="1:11" ht="18" customHeight="1" hidden="1">
      <c r="A98" s="99" t="s">
        <v>166</v>
      </c>
      <c r="B98" s="100" t="s">
        <v>167</v>
      </c>
      <c r="C98" s="96"/>
      <c r="D98" s="82"/>
      <c r="E98" s="21">
        <f>E99+E100</f>
        <v>1140000</v>
      </c>
      <c r="F98" s="3"/>
      <c r="G98" s="3"/>
      <c r="H98" s="3"/>
      <c r="I98" s="21">
        <f>I99+I100</f>
        <v>1140000</v>
      </c>
      <c r="J98" s="21">
        <f t="shared" si="7"/>
        <v>35000</v>
      </c>
      <c r="K98" s="21">
        <f>K99+K100</f>
        <v>900000</v>
      </c>
    </row>
    <row r="99" spans="1:11" ht="23.25" customHeight="1" hidden="1">
      <c r="A99" s="103" t="s">
        <v>37</v>
      </c>
      <c r="B99" s="100" t="s">
        <v>167</v>
      </c>
      <c r="C99" s="96">
        <v>100</v>
      </c>
      <c r="D99" s="98" t="s">
        <v>17</v>
      </c>
      <c r="E99" s="21">
        <v>540000</v>
      </c>
      <c r="F99" s="3"/>
      <c r="G99" s="3"/>
      <c r="H99" s="3"/>
      <c r="I99" s="21">
        <v>540000</v>
      </c>
      <c r="J99" s="21">
        <v>35000</v>
      </c>
      <c r="K99" s="21">
        <v>473000</v>
      </c>
    </row>
    <row r="100" spans="1:11" ht="23.25" customHeight="1" hidden="1">
      <c r="A100" s="55" t="s">
        <v>168</v>
      </c>
      <c r="B100" s="100" t="s">
        <v>102</v>
      </c>
      <c r="C100" s="96">
        <v>200</v>
      </c>
      <c r="D100" s="101"/>
      <c r="E100" s="21">
        <v>600000</v>
      </c>
      <c r="F100" s="3"/>
      <c r="G100" s="3"/>
      <c r="H100" s="3"/>
      <c r="I100" s="21">
        <v>600000</v>
      </c>
      <c r="J100" s="21"/>
      <c r="K100" s="21">
        <v>427000</v>
      </c>
    </row>
    <row r="101" spans="1:11" ht="0.75" customHeight="1" hidden="1">
      <c r="A101" s="104"/>
      <c r="B101" s="34"/>
      <c r="C101" s="96"/>
      <c r="D101" s="101"/>
      <c r="E101" s="21"/>
      <c r="F101" s="3"/>
      <c r="G101" s="3"/>
      <c r="H101" s="3"/>
      <c r="I101" s="21"/>
      <c r="J101" s="21"/>
      <c r="K101" s="21"/>
    </row>
    <row r="102" spans="1:11" ht="0.75" customHeight="1" hidden="1">
      <c r="A102" s="104"/>
      <c r="B102" s="34"/>
      <c r="C102" s="96"/>
      <c r="D102" s="101"/>
      <c r="E102" s="21"/>
      <c r="F102" s="3"/>
      <c r="G102" s="3"/>
      <c r="H102" s="3"/>
      <c r="I102" s="21"/>
      <c r="J102" s="21"/>
      <c r="K102" s="21"/>
    </row>
    <row r="103" spans="1:11" ht="31.5" customHeight="1" hidden="1">
      <c r="A103" s="105" t="s">
        <v>171</v>
      </c>
      <c r="B103" s="100" t="s">
        <v>173</v>
      </c>
      <c r="C103" s="96"/>
      <c r="D103" s="101"/>
      <c r="E103" s="21">
        <f>E104</f>
        <v>80000</v>
      </c>
      <c r="F103" s="3"/>
      <c r="G103" s="3"/>
      <c r="H103" s="3"/>
      <c r="I103" s="21">
        <f>I104</f>
        <v>80000</v>
      </c>
      <c r="J103" s="21"/>
      <c r="K103" s="21"/>
    </row>
    <row r="104" spans="1:11" ht="31.5" customHeight="1" hidden="1">
      <c r="A104" s="106" t="s">
        <v>172</v>
      </c>
      <c r="B104" s="100" t="s">
        <v>174</v>
      </c>
      <c r="C104" s="96"/>
      <c r="D104" s="101"/>
      <c r="E104" s="21">
        <f>E105</f>
        <v>80000</v>
      </c>
      <c r="F104" s="3"/>
      <c r="G104" s="3"/>
      <c r="H104" s="3"/>
      <c r="I104" s="21">
        <f>I105</f>
        <v>80000</v>
      </c>
      <c r="J104" s="21"/>
      <c r="K104" s="21"/>
    </row>
    <row r="105" spans="1:11" ht="26.25" customHeight="1" hidden="1">
      <c r="A105" s="55" t="s">
        <v>38</v>
      </c>
      <c r="B105" s="100" t="s">
        <v>174</v>
      </c>
      <c r="C105" s="96">
        <v>200</v>
      </c>
      <c r="D105" s="101" t="s">
        <v>17</v>
      </c>
      <c r="E105" s="21">
        <v>80000</v>
      </c>
      <c r="F105" s="3"/>
      <c r="G105" s="3"/>
      <c r="H105" s="3"/>
      <c r="I105" s="21">
        <v>80000</v>
      </c>
      <c r="J105" s="21"/>
      <c r="K105" s="21"/>
    </row>
    <row r="106" spans="1:11" ht="30.75" customHeight="1">
      <c r="A106" s="150" t="s">
        <v>170</v>
      </c>
      <c r="B106" s="34" t="s">
        <v>104</v>
      </c>
      <c r="C106" s="96"/>
      <c r="D106" s="82"/>
      <c r="E106" s="29">
        <f>E107</f>
        <v>20000</v>
      </c>
      <c r="F106" s="3"/>
      <c r="G106" s="3"/>
      <c r="H106" s="3"/>
      <c r="I106" s="29">
        <f>I107</f>
        <v>351800</v>
      </c>
      <c r="J106" s="29">
        <f>J107</f>
        <v>224490.04</v>
      </c>
      <c r="K106" s="29">
        <f>K107</f>
        <v>340900</v>
      </c>
    </row>
    <row r="107" spans="1:11" ht="19.5" customHeight="1">
      <c r="A107" s="107" t="s">
        <v>169</v>
      </c>
      <c r="B107" s="37" t="s">
        <v>105</v>
      </c>
      <c r="C107" s="96"/>
      <c r="D107" s="82"/>
      <c r="E107" s="29">
        <f>E109</f>
        <v>20000</v>
      </c>
      <c r="F107" s="3"/>
      <c r="G107" s="3"/>
      <c r="H107" s="3"/>
      <c r="I107" s="29">
        <f>I109</f>
        <v>351800</v>
      </c>
      <c r="J107" s="29">
        <f>J109</f>
        <v>224490.04</v>
      </c>
      <c r="K107" s="29">
        <f>K109</f>
        <v>340900</v>
      </c>
    </row>
    <row r="108" spans="1:11" ht="20.25" customHeight="1" hidden="1">
      <c r="A108" s="55" t="s">
        <v>103</v>
      </c>
      <c r="B108" s="34" t="s">
        <v>106</v>
      </c>
      <c r="C108" s="96" t="s">
        <v>4</v>
      </c>
      <c r="D108" s="82" t="s">
        <v>14</v>
      </c>
      <c r="E108" s="21">
        <v>533312.5</v>
      </c>
      <c r="F108" s="3"/>
      <c r="G108" s="3"/>
      <c r="H108" s="3"/>
      <c r="I108" s="21">
        <v>533312.5</v>
      </c>
      <c r="J108" s="21">
        <v>533312.5</v>
      </c>
      <c r="K108" s="21">
        <v>533312.5</v>
      </c>
    </row>
    <row r="109" spans="1:11" ht="36">
      <c r="A109" s="31" t="s">
        <v>52</v>
      </c>
      <c r="B109" s="37" t="s">
        <v>105</v>
      </c>
      <c r="C109" s="96"/>
      <c r="D109" s="82"/>
      <c r="E109" s="21">
        <f>E110</f>
        <v>20000</v>
      </c>
      <c r="F109" s="3"/>
      <c r="G109" s="3"/>
      <c r="H109" s="3"/>
      <c r="I109" s="21">
        <f>I110</f>
        <v>351800</v>
      </c>
      <c r="J109" s="21">
        <f>J110</f>
        <v>224490.04</v>
      </c>
      <c r="K109" s="21">
        <f>K110</f>
        <v>340900</v>
      </c>
    </row>
    <row r="110" spans="1:11" ht="20.25">
      <c r="A110" s="55" t="s">
        <v>38</v>
      </c>
      <c r="B110" s="37" t="s">
        <v>105</v>
      </c>
      <c r="C110" s="93">
        <v>200</v>
      </c>
      <c r="D110" s="98" t="s">
        <v>17</v>
      </c>
      <c r="E110" s="21">
        <v>20000</v>
      </c>
      <c r="F110" s="3"/>
      <c r="G110" s="3"/>
      <c r="H110" s="3"/>
      <c r="I110" s="21">
        <v>351800</v>
      </c>
      <c r="J110" s="21">
        <v>224490.04</v>
      </c>
      <c r="K110" s="21">
        <v>340900</v>
      </c>
    </row>
    <row r="111" spans="1:11" ht="20.25">
      <c r="A111" s="108" t="s">
        <v>211</v>
      </c>
      <c r="B111" s="109" t="s">
        <v>177</v>
      </c>
      <c r="C111" s="93"/>
      <c r="D111" s="101"/>
      <c r="E111" s="21">
        <f>E112</f>
        <v>40000</v>
      </c>
      <c r="F111" s="3"/>
      <c r="G111" s="3"/>
      <c r="H111" s="3"/>
      <c r="I111" s="21">
        <f>I112</f>
        <v>0</v>
      </c>
      <c r="J111" s="21"/>
      <c r="K111" s="21">
        <f>K112</f>
        <v>0</v>
      </c>
    </row>
    <row r="112" spans="1:11" ht="22.5">
      <c r="A112" s="44" t="s">
        <v>175</v>
      </c>
      <c r="B112" s="109" t="s">
        <v>177</v>
      </c>
      <c r="C112" s="93"/>
      <c r="D112" s="101"/>
      <c r="E112" s="21">
        <f>E113</f>
        <v>40000</v>
      </c>
      <c r="F112" s="3"/>
      <c r="G112" s="3"/>
      <c r="H112" s="3"/>
      <c r="I112" s="21">
        <f>I113</f>
        <v>0</v>
      </c>
      <c r="J112" s="21"/>
      <c r="K112" s="21">
        <f>K113</f>
        <v>0</v>
      </c>
    </row>
    <row r="113" spans="1:11" ht="24" customHeight="1">
      <c r="A113" s="45" t="s">
        <v>176</v>
      </c>
      <c r="B113" s="109" t="s">
        <v>177</v>
      </c>
      <c r="C113" s="93">
        <v>200</v>
      </c>
      <c r="D113" s="101" t="s">
        <v>17</v>
      </c>
      <c r="E113" s="21">
        <v>40000</v>
      </c>
      <c r="F113" s="3"/>
      <c r="G113" s="3"/>
      <c r="H113" s="3"/>
      <c r="I113" s="21">
        <v>0</v>
      </c>
      <c r="J113" s="21"/>
      <c r="K113" s="21">
        <v>0</v>
      </c>
    </row>
    <row r="114" spans="1:11" ht="20.25" hidden="1">
      <c r="A114" s="55"/>
      <c r="B114" s="37"/>
      <c r="C114" s="93"/>
      <c r="D114" s="101"/>
      <c r="E114" s="21"/>
      <c r="F114" s="3"/>
      <c r="G114" s="3"/>
      <c r="H114" s="3"/>
      <c r="I114" s="21"/>
      <c r="J114" s="21"/>
      <c r="K114" s="21"/>
    </row>
    <row r="115" spans="1:11" ht="20.25" hidden="1">
      <c r="A115" s="64" t="s">
        <v>107</v>
      </c>
      <c r="B115" s="34"/>
      <c r="C115" s="96"/>
      <c r="D115" s="82"/>
      <c r="E115" s="21">
        <f>E116</f>
        <v>0</v>
      </c>
      <c r="F115" s="3"/>
      <c r="G115" s="3"/>
      <c r="H115" s="3"/>
      <c r="I115" s="21">
        <f aca="true" t="shared" si="8" ref="I115:K116">I116</f>
        <v>0</v>
      </c>
      <c r="J115" s="21">
        <f t="shared" si="8"/>
        <v>10000</v>
      </c>
      <c r="K115" s="21">
        <f t="shared" si="8"/>
        <v>0</v>
      </c>
    </row>
    <row r="116" spans="1:11" ht="22.5" customHeight="1" hidden="1">
      <c r="A116" s="102" t="s">
        <v>108</v>
      </c>
      <c r="B116" s="37" t="s">
        <v>33</v>
      </c>
      <c r="C116" s="96"/>
      <c r="D116" s="82"/>
      <c r="E116" s="29">
        <f>E117</f>
        <v>0</v>
      </c>
      <c r="F116" s="3"/>
      <c r="G116" s="3"/>
      <c r="H116" s="3"/>
      <c r="I116" s="29">
        <f t="shared" si="8"/>
        <v>0</v>
      </c>
      <c r="J116" s="29">
        <f t="shared" si="8"/>
        <v>10000</v>
      </c>
      <c r="K116" s="29">
        <f t="shared" si="8"/>
        <v>0</v>
      </c>
    </row>
    <row r="117" spans="1:11" ht="51.75" customHeight="1" hidden="1">
      <c r="A117" s="55" t="s">
        <v>109</v>
      </c>
      <c r="B117" s="34" t="s">
        <v>111</v>
      </c>
      <c r="C117" s="93"/>
      <c r="D117" s="87"/>
      <c r="E117" s="29">
        <f>E119</f>
        <v>0</v>
      </c>
      <c r="F117" s="3"/>
      <c r="G117" s="3"/>
      <c r="H117" s="3"/>
      <c r="I117" s="29">
        <f>I119</f>
        <v>0</v>
      </c>
      <c r="J117" s="29">
        <f>J119</f>
        <v>10000</v>
      </c>
      <c r="K117" s="29">
        <f>K119</f>
        <v>0</v>
      </c>
    </row>
    <row r="118" spans="1:11" ht="62.25" customHeight="1" hidden="1">
      <c r="A118" s="31" t="s">
        <v>52</v>
      </c>
      <c r="B118" s="34" t="s">
        <v>111</v>
      </c>
      <c r="C118" s="93"/>
      <c r="D118" s="87"/>
      <c r="E118" s="21">
        <v>26000</v>
      </c>
      <c r="F118" s="3"/>
      <c r="G118" s="3"/>
      <c r="H118" s="3"/>
      <c r="I118" s="21">
        <v>26000</v>
      </c>
      <c r="J118" s="21">
        <v>26000</v>
      </c>
      <c r="K118" s="21">
        <v>26000</v>
      </c>
    </row>
    <row r="119" spans="1:11" ht="32.25" customHeight="1" hidden="1">
      <c r="A119" s="55" t="s">
        <v>38</v>
      </c>
      <c r="B119" s="34" t="s">
        <v>111</v>
      </c>
      <c r="C119" s="93">
        <v>200</v>
      </c>
      <c r="D119" s="98" t="s">
        <v>110</v>
      </c>
      <c r="E119" s="29">
        <v>0</v>
      </c>
      <c r="F119" s="3"/>
      <c r="G119" s="3"/>
      <c r="H119" s="3"/>
      <c r="I119" s="29">
        <v>0</v>
      </c>
      <c r="J119" s="29">
        <v>10000</v>
      </c>
      <c r="K119" s="29">
        <v>0</v>
      </c>
    </row>
    <row r="120" spans="1:11" ht="50.25" customHeight="1">
      <c r="A120" s="151" t="s">
        <v>112</v>
      </c>
      <c r="B120" s="152" t="s">
        <v>116</v>
      </c>
      <c r="C120" s="145"/>
      <c r="D120" s="153"/>
      <c r="E120" s="147">
        <f>E121+E124+E132+E139+E144+E151</f>
        <v>5386166.59</v>
      </c>
      <c r="F120" s="148"/>
      <c r="G120" s="148"/>
      <c r="H120" s="148"/>
      <c r="I120" s="147">
        <f>I121+I124+I132+I144</f>
        <v>1897200</v>
      </c>
      <c r="J120" s="147">
        <f aca="true" t="shared" si="9" ref="I120:K122">J121</f>
        <v>3000</v>
      </c>
      <c r="K120" s="147">
        <f>K121+K124+K132+K144</f>
        <v>1897200</v>
      </c>
    </row>
    <row r="121" spans="1:11" ht="49.5" customHeight="1">
      <c r="A121" s="154" t="s">
        <v>113</v>
      </c>
      <c r="B121" s="155" t="s">
        <v>117</v>
      </c>
      <c r="C121" s="156"/>
      <c r="D121" s="157"/>
      <c r="E121" s="158">
        <f>E122</f>
        <v>2000</v>
      </c>
      <c r="F121" s="159"/>
      <c r="G121" s="159"/>
      <c r="H121" s="159"/>
      <c r="I121" s="158">
        <f t="shared" si="9"/>
        <v>2000</v>
      </c>
      <c r="J121" s="158">
        <f t="shared" si="9"/>
        <v>3000</v>
      </c>
      <c r="K121" s="158">
        <f t="shared" si="9"/>
        <v>2000</v>
      </c>
    </row>
    <row r="122" spans="1:11" ht="34.5" customHeight="1">
      <c r="A122" s="102" t="s">
        <v>114</v>
      </c>
      <c r="B122" s="34" t="s">
        <v>118</v>
      </c>
      <c r="C122" s="93"/>
      <c r="D122" s="87"/>
      <c r="E122" s="29">
        <f>E123</f>
        <v>2000</v>
      </c>
      <c r="F122" s="3"/>
      <c r="G122" s="3"/>
      <c r="H122" s="3"/>
      <c r="I122" s="29">
        <f t="shared" si="9"/>
        <v>2000</v>
      </c>
      <c r="J122" s="29">
        <f t="shared" si="9"/>
        <v>3000</v>
      </c>
      <c r="K122" s="29">
        <f t="shared" si="9"/>
        <v>2000</v>
      </c>
    </row>
    <row r="123" spans="1:11" ht="44.25" customHeight="1">
      <c r="A123" s="31" t="s">
        <v>115</v>
      </c>
      <c r="B123" s="34" t="s">
        <v>119</v>
      </c>
      <c r="C123" s="96">
        <v>200</v>
      </c>
      <c r="D123" s="34" t="s">
        <v>26</v>
      </c>
      <c r="E123" s="21">
        <v>2000</v>
      </c>
      <c r="F123" s="3"/>
      <c r="G123" s="3"/>
      <c r="H123" s="3"/>
      <c r="I123" s="21">
        <v>2000</v>
      </c>
      <c r="J123" s="21">
        <v>3000</v>
      </c>
      <c r="K123" s="21">
        <v>2000</v>
      </c>
    </row>
    <row r="124" spans="1:11" ht="37.5" customHeight="1">
      <c r="A124" s="161" t="s">
        <v>120</v>
      </c>
      <c r="B124" s="162" t="s">
        <v>123</v>
      </c>
      <c r="C124" s="163"/>
      <c r="D124" s="164"/>
      <c r="E124" s="165">
        <f>E125+E129</f>
        <v>2032000</v>
      </c>
      <c r="F124" s="159"/>
      <c r="G124" s="159"/>
      <c r="H124" s="159"/>
      <c r="I124" s="165">
        <f>I125+I129</f>
        <v>1398600</v>
      </c>
      <c r="J124" s="165">
        <f>J125</f>
        <v>609700</v>
      </c>
      <c r="K124" s="165">
        <f>K125+K129</f>
        <v>1398600</v>
      </c>
    </row>
    <row r="125" spans="1:11" ht="24" customHeight="1">
      <c r="A125" s="86" t="s">
        <v>178</v>
      </c>
      <c r="B125" s="43" t="s">
        <v>122</v>
      </c>
      <c r="C125" s="96"/>
      <c r="D125" s="110"/>
      <c r="E125" s="29">
        <f>E126+E127+E131</f>
        <v>1992000</v>
      </c>
      <c r="F125" s="3"/>
      <c r="G125" s="3"/>
      <c r="H125" s="3"/>
      <c r="I125" s="29">
        <f>I126+I127+I128</f>
        <v>1398600</v>
      </c>
      <c r="J125" s="29">
        <f>J126+J127</f>
        <v>609700</v>
      </c>
      <c r="K125" s="29">
        <v>1398600</v>
      </c>
    </row>
    <row r="126" spans="1:11" ht="36" customHeight="1">
      <c r="A126" s="45" t="s">
        <v>121</v>
      </c>
      <c r="B126" s="43" t="s">
        <v>122</v>
      </c>
      <c r="C126" s="96">
        <v>100</v>
      </c>
      <c r="D126" s="34" t="s">
        <v>27</v>
      </c>
      <c r="E126" s="112">
        <v>1750000</v>
      </c>
      <c r="F126" s="3"/>
      <c r="G126" s="3"/>
      <c r="H126" s="3"/>
      <c r="I126" s="112">
        <v>1025600</v>
      </c>
      <c r="J126" s="21">
        <v>596700</v>
      </c>
      <c r="K126" s="112">
        <v>1025600</v>
      </c>
    </row>
    <row r="127" spans="1:11" ht="21.75" customHeight="1">
      <c r="A127" s="55" t="s">
        <v>38</v>
      </c>
      <c r="B127" s="111" t="s">
        <v>180</v>
      </c>
      <c r="C127" s="93">
        <v>200</v>
      </c>
      <c r="D127" s="34" t="s">
        <v>27</v>
      </c>
      <c r="E127" s="112">
        <v>242000</v>
      </c>
      <c r="F127" s="3"/>
      <c r="G127" s="3"/>
      <c r="H127" s="3"/>
      <c r="I127" s="112">
        <v>362000</v>
      </c>
      <c r="J127" s="21">
        <v>13000</v>
      </c>
      <c r="K127" s="112">
        <v>362000</v>
      </c>
    </row>
    <row r="128" spans="1:11" ht="21.75" customHeight="1">
      <c r="A128" s="55"/>
      <c r="B128" s="111" t="s">
        <v>162</v>
      </c>
      <c r="C128" s="93">
        <v>800</v>
      </c>
      <c r="D128" s="113" t="s">
        <v>27</v>
      </c>
      <c r="E128" s="112"/>
      <c r="F128" s="3"/>
      <c r="G128" s="3"/>
      <c r="H128" s="3"/>
      <c r="I128" s="112">
        <v>11000</v>
      </c>
      <c r="J128" s="21"/>
      <c r="K128" s="112">
        <v>11000</v>
      </c>
    </row>
    <row r="129" spans="1:11" ht="57" customHeight="1">
      <c r="A129" s="140" t="s">
        <v>179</v>
      </c>
      <c r="B129" s="111" t="s">
        <v>181</v>
      </c>
      <c r="C129" s="93"/>
      <c r="D129" s="113"/>
      <c r="E129" s="112">
        <f>E130</f>
        <v>40000</v>
      </c>
      <c r="F129" s="3"/>
      <c r="G129" s="3"/>
      <c r="H129" s="3"/>
      <c r="I129" s="112">
        <f>I130</f>
        <v>0</v>
      </c>
      <c r="J129" s="21"/>
      <c r="K129" s="112">
        <f>K130</f>
        <v>0</v>
      </c>
    </row>
    <row r="130" spans="1:11" ht="47.25" customHeight="1">
      <c r="A130" s="31" t="s">
        <v>115</v>
      </c>
      <c r="B130" s="111" t="s">
        <v>181</v>
      </c>
      <c r="C130" s="93">
        <v>200</v>
      </c>
      <c r="D130" s="113" t="s">
        <v>27</v>
      </c>
      <c r="E130" s="112">
        <v>40000</v>
      </c>
      <c r="F130" s="3"/>
      <c r="G130" s="3"/>
      <c r="H130" s="3"/>
      <c r="I130" s="112">
        <v>0</v>
      </c>
      <c r="J130" s="21"/>
      <c r="K130" s="112">
        <v>0</v>
      </c>
    </row>
    <row r="131" spans="1:11" ht="21.75" customHeight="1" hidden="1">
      <c r="A131" s="72"/>
      <c r="B131" s="111" t="s">
        <v>162</v>
      </c>
      <c r="C131" s="93">
        <v>800</v>
      </c>
      <c r="D131" s="113" t="s">
        <v>27</v>
      </c>
      <c r="E131" s="112">
        <v>0</v>
      </c>
      <c r="F131" s="3"/>
      <c r="G131" s="3"/>
      <c r="H131" s="3"/>
      <c r="I131" s="112">
        <v>0</v>
      </c>
      <c r="J131" s="21"/>
      <c r="K131" s="112">
        <v>0</v>
      </c>
    </row>
    <row r="132" spans="1:11" ht="21.75" customHeight="1">
      <c r="A132" s="206" t="s">
        <v>157</v>
      </c>
      <c r="B132" s="207" t="s">
        <v>159</v>
      </c>
      <c r="C132" s="163"/>
      <c r="D132" s="208"/>
      <c r="E132" s="209">
        <f>E133</f>
        <v>508000</v>
      </c>
      <c r="F132" s="159"/>
      <c r="G132" s="159"/>
      <c r="H132" s="159"/>
      <c r="I132" s="209">
        <f>I133</f>
        <v>493600</v>
      </c>
      <c r="J132" s="158"/>
      <c r="K132" s="209">
        <f>K133</f>
        <v>493600</v>
      </c>
    </row>
    <row r="133" spans="1:11" ht="21.75" customHeight="1">
      <c r="A133" s="42" t="s">
        <v>158</v>
      </c>
      <c r="B133" s="111" t="s">
        <v>160</v>
      </c>
      <c r="C133" s="93"/>
      <c r="D133" s="113"/>
      <c r="E133" s="112">
        <f>E134+E138</f>
        <v>508000</v>
      </c>
      <c r="F133" s="3"/>
      <c r="G133" s="3"/>
      <c r="H133" s="3"/>
      <c r="I133" s="112">
        <f>I134+I138</f>
        <v>493600</v>
      </c>
      <c r="J133" s="21"/>
      <c r="K133" s="112">
        <f>K134+K138</f>
        <v>493600</v>
      </c>
    </row>
    <row r="134" spans="1:11" ht="21" customHeight="1">
      <c r="A134" s="55" t="s">
        <v>161</v>
      </c>
      <c r="B134" s="111" t="s">
        <v>160</v>
      </c>
      <c r="C134" s="93">
        <v>100</v>
      </c>
      <c r="D134" s="113" t="s">
        <v>27</v>
      </c>
      <c r="E134" s="112">
        <v>483000</v>
      </c>
      <c r="F134" s="3"/>
      <c r="G134" s="3"/>
      <c r="H134" s="3"/>
      <c r="I134" s="112">
        <v>493600</v>
      </c>
      <c r="J134" s="21"/>
      <c r="K134" s="112">
        <v>493600</v>
      </c>
    </row>
    <row r="135" spans="1:11" ht="21.75" customHeight="1" hidden="1">
      <c r="A135" s="42"/>
      <c r="B135" s="111"/>
      <c r="C135" s="93"/>
      <c r="D135" s="113"/>
      <c r="E135" s="21"/>
      <c r="F135" s="3"/>
      <c r="G135" s="3"/>
      <c r="H135" s="3"/>
      <c r="I135" s="21"/>
      <c r="J135" s="21"/>
      <c r="K135" s="21"/>
    </row>
    <row r="136" spans="1:11" ht="21.75" customHeight="1" hidden="1">
      <c r="A136" s="42"/>
      <c r="B136" s="36"/>
      <c r="C136" s="93"/>
      <c r="D136" s="113"/>
      <c r="E136" s="21"/>
      <c r="F136" s="3"/>
      <c r="G136" s="3"/>
      <c r="H136" s="3"/>
      <c r="I136" s="21"/>
      <c r="J136" s="21"/>
      <c r="K136" s="21"/>
    </row>
    <row r="137" spans="1:11" ht="21.75" customHeight="1" hidden="1">
      <c r="A137" s="41"/>
      <c r="B137" s="36"/>
      <c r="C137" s="93"/>
      <c r="D137" s="101"/>
      <c r="E137" s="21"/>
      <c r="F137" s="3"/>
      <c r="G137" s="3"/>
      <c r="H137" s="3"/>
      <c r="I137" s="21"/>
      <c r="J137" s="21"/>
      <c r="K137" s="21"/>
    </row>
    <row r="138" spans="1:11" ht="21.75" customHeight="1">
      <c r="A138" s="55" t="s">
        <v>38</v>
      </c>
      <c r="B138" s="111" t="s">
        <v>182</v>
      </c>
      <c r="C138" s="93">
        <v>200</v>
      </c>
      <c r="D138" s="114" t="s">
        <v>27</v>
      </c>
      <c r="E138" s="21">
        <v>25000</v>
      </c>
      <c r="F138" s="3"/>
      <c r="G138" s="3"/>
      <c r="H138" s="3"/>
      <c r="I138" s="21">
        <v>0</v>
      </c>
      <c r="J138" s="21"/>
      <c r="K138" s="21">
        <v>0</v>
      </c>
    </row>
    <row r="139" spans="1:11" ht="30.75" customHeight="1">
      <c r="A139" s="115" t="s">
        <v>183</v>
      </c>
      <c r="B139" s="111" t="s">
        <v>185</v>
      </c>
      <c r="C139" s="93"/>
      <c r="D139" s="101"/>
      <c r="E139" s="21">
        <f>E140</f>
        <v>2809166.59</v>
      </c>
      <c r="F139" s="3"/>
      <c r="G139" s="3"/>
      <c r="H139" s="3"/>
      <c r="I139" s="21">
        <f>I140</f>
        <v>0</v>
      </c>
      <c r="J139" s="21"/>
      <c r="K139" s="21">
        <f>K140</f>
        <v>0</v>
      </c>
    </row>
    <row r="140" spans="1:11" ht="33" customHeight="1">
      <c r="A140" s="116" t="s">
        <v>184</v>
      </c>
      <c r="B140" s="117" t="s">
        <v>187</v>
      </c>
      <c r="C140" s="93"/>
      <c r="D140" s="101"/>
      <c r="E140" s="21">
        <f>E141+E142</f>
        <v>2809166.59</v>
      </c>
      <c r="F140" s="3"/>
      <c r="G140" s="3"/>
      <c r="H140" s="3"/>
      <c r="I140" s="21">
        <f>I141+I142</f>
        <v>0</v>
      </c>
      <c r="J140" s="21"/>
      <c r="K140" s="21">
        <f>K141+K142</f>
        <v>0</v>
      </c>
    </row>
    <row r="141" spans="1:11" ht="32.25" customHeight="1">
      <c r="A141" s="115" t="s">
        <v>186</v>
      </c>
      <c r="B141" s="117" t="s">
        <v>187</v>
      </c>
      <c r="C141" s="93">
        <v>100</v>
      </c>
      <c r="D141" s="114" t="s">
        <v>190</v>
      </c>
      <c r="E141" s="21">
        <v>2740466.59</v>
      </c>
      <c r="F141" s="3"/>
      <c r="G141" s="3"/>
      <c r="H141" s="3"/>
      <c r="I141" s="21">
        <v>0</v>
      </c>
      <c r="J141" s="21"/>
      <c r="K141" s="21">
        <v>0</v>
      </c>
    </row>
    <row r="142" spans="1:11" ht="34.5" customHeight="1">
      <c r="A142" s="115" t="s">
        <v>188</v>
      </c>
      <c r="B142" s="117" t="s">
        <v>189</v>
      </c>
      <c r="C142" s="93">
        <v>200</v>
      </c>
      <c r="D142" s="101"/>
      <c r="E142" s="21">
        <v>68700</v>
      </c>
      <c r="F142" s="3"/>
      <c r="G142" s="3"/>
      <c r="H142" s="3"/>
      <c r="I142" s="21">
        <v>0</v>
      </c>
      <c r="J142" s="21"/>
      <c r="K142" s="21">
        <v>0</v>
      </c>
    </row>
    <row r="143" spans="1:11" ht="21.75" customHeight="1" hidden="1">
      <c r="A143" s="55"/>
      <c r="B143" s="111"/>
      <c r="C143" s="93"/>
      <c r="D143" s="101"/>
      <c r="E143" s="21"/>
      <c r="F143" s="3"/>
      <c r="G143" s="3"/>
      <c r="H143" s="3"/>
      <c r="I143" s="21"/>
      <c r="J143" s="21"/>
      <c r="K143" s="21"/>
    </row>
    <row r="144" spans="1:11" ht="25.5" customHeight="1">
      <c r="A144" s="210" t="s">
        <v>124</v>
      </c>
      <c r="B144" s="189" t="s">
        <v>126</v>
      </c>
      <c r="C144" s="156"/>
      <c r="D144" s="157"/>
      <c r="E144" s="165">
        <f>E145</f>
        <v>15000</v>
      </c>
      <c r="F144" s="159"/>
      <c r="G144" s="159"/>
      <c r="H144" s="159"/>
      <c r="I144" s="165">
        <f aca="true" t="shared" si="10" ref="I144:K145">I145</f>
        <v>3000</v>
      </c>
      <c r="J144" s="165">
        <f t="shared" si="10"/>
        <v>6000</v>
      </c>
      <c r="K144" s="165">
        <f t="shared" si="10"/>
        <v>3000</v>
      </c>
    </row>
    <row r="145" spans="1:11" ht="25.5" customHeight="1">
      <c r="A145" s="118" t="s">
        <v>125</v>
      </c>
      <c r="B145" s="35" t="s">
        <v>127</v>
      </c>
      <c r="C145" s="96"/>
      <c r="D145" s="119"/>
      <c r="E145" s="21">
        <f>E146</f>
        <v>15000</v>
      </c>
      <c r="F145" s="3"/>
      <c r="G145" s="3"/>
      <c r="H145" s="3"/>
      <c r="I145" s="21">
        <f t="shared" si="10"/>
        <v>3000</v>
      </c>
      <c r="J145" s="21">
        <f t="shared" si="10"/>
        <v>6000</v>
      </c>
      <c r="K145" s="21">
        <f t="shared" si="10"/>
        <v>3000</v>
      </c>
    </row>
    <row r="146" spans="1:11" ht="33" customHeight="1">
      <c r="A146" s="23" t="s">
        <v>28</v>
      </c>
      <c r="B146" s="35" t="s">
        <v>127</v>
      </c>
      <c r="C146" s="96">
        <v>200</v>
      </c>
      <c r="D146" s="82">
        <v>1101</v>
      </c>
      <c r="E146" s="21">
        <v>15000</v>
      </c>
      <c r="F146" s="3"/>
      <c r="G146" s="3"/>
      <c r="H146" s="3"/>
      <c r="I146" s="21">
        <v>3000</v>
      </c>
      <c r="J146" s="21">
        <v>6000</v>
      </c>
      <c r="K146" s="21">
        <v>3000</v>
      </c>
    </row>
    <row r="147" spans="1:11" ht="34.5" customHeight="1" hidden="1">
      <c r="A147" s="120" t="s">
        <v>128</v>
      </c>
      <c r="B147" s="36" t="s">
        <v>132</v>
      </c>
      <c r="C147" s="96"/>
      <c r="D147" s="82"/>
      <c r="E147" s="29">
        <f>E148</f>
        <v>144000</v>
      </c>
      <c r="F147" s="3"/>
      <c r="G147" s="3"/>
      <c r="H147" s="3"/>
      <c r="I147" s="29">
        <f aca="true" t="shared" si="11" ref="I147:K149">I148</f>
        <v>143400</v>
      </c>
      <c r="J147" s="29">
        <f t="shared" si="11"/>
        <v>135000</v>
      </c>
      <c r="K147" s="29">
        <f t="shared" si="11"/>
        <v>140500</v>
      </c>
    </row>
    <row r="148" spans="1:11" ht="39.75" customHeight="1" hidden="1">
      <c r="A148" s="76" t="s">
        <v>129</v>
      </c>
      <c r="B148" s="35" t="s">
        <v>133</v>
      </c>
      <c r="C148" s="96"/>
      <c r="D148" s="82"/>
      <c r="E148" s="21">
        <f>E149</f>
        <v>144000</v>
      </c>
      <c r="F148" s="3"/>
      <c r="G148" s="3"/>
      <c r="H148" s="3"/>
      <c r="I148" s="21">
        <f t="shared" si="11"/>
        <v>143400</v>
      </c>
      <c r="J148" s="21">
        <f t="shared" si="11"/>
        <v>135000</v>
      </c>
      <c r="K148" s="21">
        <f t="shared" si="11"/>
        <v>140500</v>
      </c>
    </row>
    <row r="149" spans="1:11" ht="30" customHeight="1" hidden="1">
      <c r="A149" s="31" t="s">
        <v>130</v>
      </c>
      <c r="B149" s="35" t="s">
        <v>134</v>
      </c>
      <c r="C149" s="93"/>
      <c r="D149" s="87"/>
      <c r="E149" s="21">
        <f>E150</f>
        <v>144000</v>
      </c>
      <c r="F149" s="3"/>
      <c r="G149" s="3"/>
      <c r="H149" s="3"/>
      <c r="I149" s="21">
        <f t="shared" si="11"/>
        <v>143400</v>
      </c>
      <c r="J149" s="21">
        <f t="shared" si="11"/>
        <v>135000</v>
      </c>
      <c r="K149" s="21">
        <f t="shared" si="11"/>
        <v>140500</v>
      </c>
    </row>
    <row r="150" spans="1:11" ht="30.75" customHeight="1" hidden="1">
      <c r="A150" s="78" t="s">
        <v>131</v>
      </c>
      <c r="B150" s="35" t="s">
        <v>135</v>
      </c>
      <c r="C150" s="96">
        <v>320</v>
      </c>
      <c r="D150" s="82">
        <v>1001</v>
      </c>
      <c r="E150" s="21">
        <v>144000</v>
      </c>
      <c r="F150" s="3"/>
      <c r="G150" s="3"/>
      <c r="H150" s="3"/>
      <c r="I150" s="21">
        <v>143400</v>
      </c>
      <c r="J150" s="21">
        <v>135000</v>
      </c>
      <c r="K150" s="21">
        <v>140500</v>
      </c>
    </row>
    <row r="151" spans="1:11" ht="30.75" customHeight="1">
      <c r="A151" s="166" t="s">
        <v>203</v>
      </c>
      <c r="B151" s="100" t="s">
        <v>204</v>
      </c>
      <c r="C151" s="96"/>
      <c r="D151" s="82"/>
      <c r="E151" s="21">
        <f>E152</f>
        <v>20000</v>
      </c>
      <c r="F151" s="3"/>
      <c r="G151" s="3"/>
      <c r="H151" s="3"/>
      <c r="I151" s="21">
        <f>I152</f>
        <v>0</v>
      </c>
      <c r="J151" s="21"/>
      <c r="K151" s="21">
        <f>K152</f>
        <v>0</v>
      </c>
    </row>
    <row r="152" spans="1:11" ht="30.75" customHeight="1">
      <c r="A152" s="141" t="s">
        <v>212</v>
      </c>
      <c r="B152" s="100" t="s">
        <v>204</v>
      </c>
      <c r="C152" s="96"/>
      <c r="D152" s="82"/>
      <c r="E152" s="21">
        <f>E153</f>
        <v>20000</v>
      </c>
      <c r="F152" s="3"/>
      <c r="G152" s="3"/>
      <c r="H152" s="3"/>
      <c r="I152" s="21">
        <f>I153</f>
        <v>0</v>
      </c>
      <c r="J152" s="21"/>
      <c r="K152" s="21">
        <f>K153</f>
        <v>0</v>
      </c>
    </row>
    <row r="153" spans="1:11" ht="30.75" customHeight="1">
      <c r="A153" s="55" t="s">
        <v>38</v>
      </c>
      <c r="B153" s="100" t="s">
        <v>204</v>
      </c>
      <c r="C153" s="96">
        <v>200</v>
      </c>
      <c r="D153" s="119" t="s">
        <v>110</v>
      </c>
      <c r="E153" s="21">
        <v>20000</v>
      </c>
      <c r="F153" s="3"/>
      <c r="G153" s="3"/>
      <c r="H153" s="3"/>
      <c r="I153" s="21">
        <v>0</v>
      </c>
      <c r="J153" s="21"/>
      <c r="K153" s="21">
        <v>0</v>
      </c>
    </row>
    <row r="154" spans="1:11" ht="26.25" customHeight="1">
      <c r="A154" s="211" t="s">
        <v>21</v>
      </c>
      <c r="B154" s="212"/>
      <c r="C154" s="213"/>
      <c r="D154" s="214"/>
      <c r="E154" s="215">
        <f>E17+E35+E44+E48+E63+E84+E89+E120+35</f>
        <v>17918301.59</v>
      </c>
      <c r="F154" s="216"/>
      <c r="G154" s="216"/>
      <c r="H154" s="216"/>
      <c r="I154" s="21">
        <f>I17+I35+I44+I48+I63+I84+I89+I120+35</f>
        <v>8032032.45</v>
      </c>
      <c r="J154" s="215">
        <f>J17+J21+J29+J44+J48+J52+J55+J62+J67+J84+J89+J97+J106+J115+J120+J124+J144+J147</f>
        <v>5471689.95</v>
      </c>
      <c r="K154" s="21">
        <f>K17+K35+K44+K48+K63+K84+K89+K120+35</f>
        <v>7422508.78</v>
      </c>
    </row>
    <row r="155" spans="1:11" ht="42" customHeight="1">
      <c r="A155" s="170" t="s">
        <v>24</v>
      </c>
      <c r="B155" s="171"/>
      <c r="C155" s="172"/>
      <c r="D155" s="173"/>
      <c r="E155" s="174">
        <f>E156+E159+E162+E165+E169+E172</f>
        <v>1329612.57</v>
      </c>
      <c r="F155" s="175"/>
      <c r="G155" s="175"/>
      <c r="H155" s="175"/>
      <c r="I155" s="21">
        <f>I156+I159+I162+I165+I169+I172</f>
        <v>874335.82</v>
      </c>
      <c r="J155" s="174">
        <f>J156+J159+J162</f>
        <v>650709.96</v>
      </c>
      <c r="K155" s="174">
        <f>K156+K159+K162+K165</f>
        <v>874335.82</v>
      </c>
    </row>
    <row r="156" spans="1:11" ht="27.75" customHeight="1">
      <c r="A156" s="88" t="s">
        <v>136</v>
      </c>
      <c r="B156" s="35" t="s">
        <v>143</v>
      </c>
      <c r="C156" s="96"/>
      <c r="D156" s="121"/>
      <c r="E156" s="21">
        <f>E157</f>
        <v>700</v>
      </c>
      <c r="F156" s="3"/>
      <c r="G156" s="3"/>
      <c r="H156" s="3"/>
      <c r="I156" s="21">
        <f aca="true" t="shared" si="12" ref="I156:K157">I157</f>
        <v>700</v>
      </c>
      <c r="J156" s="21">
        <f t="shared" si="12"/>
        <v>700</v>
      </c>
      <c r="K156" s="21">
        <f t="shared" si="12"/>
        <v>700</v>
      </c>
    </row>
    <row r="157" spans="1:11" ht="40.5" customHeight="1">
      <c r="A157" s="97" t="s">
        <v>137</v>
      </c>
      <c r="B157" s="35" t="s">
        <v>143</v>
      </c>
      <c r="C157" s="96"/>
      <c r="D157" s="121"/>
      <c r="E157" s="21">
        <f>E158</f>
        <v>700</v>
      </c>
      <c r="F157" s="3"/>
      <c r="G157" s="3"/>
      <c r="H157" s="3"/>
      <c r="I157" s="21">
        <f t="shared" si="12"/>
        <v>700</v>
      </c>
      <c r="J157" s="21">
        <f t="shared" si="12"/>
        <v>700</v>
      </c>
      <c r="K157" s="21">
        <f t="shared" si="12"/>
        <v>700</v>
      </c>
    </row>
    <row r="158" spans="1:11" ht="39" customHeight="1">
      <c r="A158" s="72" t="s">
        <v>38</v>
      </c>
      <c r="B158" s="35" t="s">
        <v>143</v>
      </c>
      <c r="C158" s="96">
        <v>200</v>
      </c>
      <c r="D158" s="122" t="s">
        <v>19</v>
      </c>
      <c r="E158" s="21">
        <v>700</v>
      </c>
      <c r="F158" s="3"/>
      <c r="G158" s="3"/>
      <c r="H158" s="3"/>
      <c r="I158" s="21">
        <v>700</v>
      </c>
      <c r="J158" s="21">
        <v>700</v>
      </c>
      <c r="K158" s="21">
        <v>700</v>
      </c>
    </row>
    <row r="159" spans="1:11" ht="21.75" customHeight="1">
      <c r="A159" s="72" t="s">
        <v>144</v>
      </c>
      <c r="B159" s="36" t="s">
        <v>146</v>
      </c>
      <c r="C159" s="96"/>
      <c r="D159" s="121"/>
      <c r="E159" s="29">
        <f>E160</f>
        <v>10000</v>
      </c>
      <c r="F159" s="3"/>
      <c r="G159" s="3"/>
      <c r="H159" s="3"/>
      <c r="I159" s="29">
        <f aca="true" t="shared" si="13" ref="I159:K160">I160</f>
        <v>15000</v>
      </c>
      <c r="J159" s="29">
        <f t="shared" si="13"/>
        <v>3000</v>
      </c>
      <c r="K159" s="29">
        <f t="shared" si="13"/>
        <v>15000</v>
      </c>
    </row>
    <row r="160" spans="1:11" ht="21.75" customHeight="1">
      <c r="A160" s="72" t="s">
        <v>103</v>
      </c>
      <c r="B160" s="36" t="s">
        <v>147</v>
      </c>
      <c r="C160" s="96"/>
      <c r="D160" s="121"/>
      <c r="E160" s="21">
        <f>E161</f>
        <v>10000</v>
      </c>
      <c r="F160" s="3"/>
      <c r="G160" s="3"/>
      <c r="H160" s="3"/>
      <c r="I160" s="21">
        <f t="shared" si="13"/>
        <v>15000</v>
      </c>
      <c r="J160" s="21">
        <f t="shared" si="13"/>
        <v>3000</v>
      </c>
      <c r="K160" s="21">
        <f t="shared" si="13"/>
        <v>15000</v>
      </c>
    </row>
    <row r="161" spans="1:11" ht="21.75" customHeight="1">
      <c r="A161" s="72" t="s">
        <v>145</v>
      </c>
      <c r="B161" s="35" t="s">
        <v>147</v>
      </c>
      <c r="C161" s="96">
        <v>800</v>
      </c>
      <c r="D161" s="123" t="s">
        <v>13</v>
      </c>
      <c r="E161" s="21">
        <v>10000</v>
      </c>
      <c r="F161" s="3"/>
      <c r="G161" s="3"/>
      <c r="H161" s="3"/>
      <c r="I161" s="21">
        <v>15000</v>
      </c>
      <c r="J161" s="21">
        <v>3000</v>
      </c>
      <c r="K161" s="21">
        <v>15000</v>
      </c>
    </row>
    <row r="162" spans="1:11" ht="39.75" customHeight="1">
      <c r="A162" s="124" t="s">
        <v>148</v>
      </c>
      <c r="B162" s="39"/>
      <c r="C162" s="96"/>
      <c r="D162" s="121"/>
      <c r="E162" s="21">
        <f>E163+E164</f>
        <v>740667.07</v>
      </c>
      <c r="F162" s="3"/>
      <c r="G162" s="3"/>
      <c r="H162" s="3"/>
      <c r="I162" s="21">
        <f>I163+I164</f>
        <v>658635.82</v>
      </c>
      <c r="J162" s="21">
        <f>J163+J164</f>
        <v>647009.96</v>
      </c>
      <c r="K162" s="21">
        <f>K163+K164</f>
        <v>658635.82</v>
      </c>
    </row>
    <row r="163" spans="1:11" ht="30" customHeight="1">
      <c r="A163" s="125" t="s">
        <v>25</v>
      </c>
      <c r="B163" s="36" t="s">
        <v>149</v>
      </c>
      <c r="C163" s="96">
        <v>500</v>
      </c>
      <c r="D163" s="75" t="s">
        <v>14</v>
      </c>
      <c r="E163" s="21">
        <v>113604.57</v>
      </c>
      <c r="F163" s="3"/>
      <c r="G163" s="3"/>
      <c r="H163" s="3"/>
      <c r="I163" s="21">
        <v>31573.32</v>
      </c>
      <c r="J163" s="21">
        <v>19947.46</v>
      </c>
      <c r="K163" s="21">
        <v>31573.32</v>
      </c>
    </row>
    <row r="164" spans="1:11" ht="24.75" customHeight="1">
      <c r="A164" s="126" t="s">
        <v>25</v>
      </c>
      <c r="B164" s="46" t="s">
        <v>150</v>
      </c>
      <c r="C164" s="127">
        <v>500</v>
      </c>
      <c r="D164" s="128" t="s">
        <v>14</v>
      </c>
      <c r="E164" s="129">
        <v>627062.5</v>
      </c>
      <c r="F164" s="3"/>
      <c r="G164" s="3"/>
      <c r="H164" s="3"/>
      <c r="I164" s="129">
        <v>627062.5</v>
      </c>
      <c r="J164" s="129">
        <v>627062.5</v>
      </c>
      <c r="K164" s="129">
        <v>627062.5</v>
      </c>
    </row>
    <row r="165" spans="1:11" ht="24.75" customHeight="1">
      <c r="A165" s="130" t="s">
        <v>191</v>
      </c>
      <c r="B165" s="49" t="s">
        <v>193</v>
      </c>
      <c r="C165" s="96"/>
      <c r="D165" s="75"/>
      <c r="E165" s="73">
        <v>542500</v>
      </c>
      <c r="F165" s="47"/>
      <c r="G165" s="47"/>
      <c r="H165" s="47"/>
      <c r="I165" s="73">
        <f>I166</f>
        <v>200000</v>
      </c>
      <c r="J165" s="73"/>
      <c r="K165" s="73">
        <f>K166</f>
        <v>200000</v>
      </c>
    </row>
    <row r="166" spans="1:11" ht="24.75" customHeight="1">
      <c r="A166" s="130" t="s">
        <v>192</v>
      </c>
      <c r="B166" s="50" t="s">
        <v>193</v>
      </c>
      <c r="C166" s="96"/>
      <c r="D166" s="75"/>
      <c r="E166" s="73">
        <f>E167+E168</f>
        <v>542500</v>
      </c>
      <c r="F166" s="47"/>
      <c r="G166" s="47"/>
      <c r="H166" s="47"/>
      <c r="I166" s="73">
        <f>I167+I168</f>
        <v>200000</v>
      </c>
      <c r="J166" s="73"/>
      <c r="K166" s="73">
        <f>K167+K168</f>
        <v>200000</v>
      </c>
    </row>
    <row r="167" spans="1:11" ht="24.75" customHeight="1">
      <c r="A167" s="48" t="s">
        <v>38</v>
      </c>
      <c r="B167" s="50" t="s">
        <v>193</v>
      </c>
      <c r="C167" s="96">
        <v>200</v>
      </c>
      <c r="D167" s="75" t="s">
        <v>27</v>
      </c>
      <c r="E167" s="73">
        <v>280000</v>
      </c>
      <c r="F167" s="47"/>
      <c r="G167" s="47"/>
      <c r="H167" s="47"/>
      <c r="I167" s="73">
        <v>200000</v>
      </c>
      <c r="J167" s="73"/>
      <c r="K167" s="73">
        <v>200000</v>
      </c>
    </row>
    <row r="168" spans="1:11" ht="24.75" customHeight="1">
      <c r="A168" s="48" t="s">
        <v>38</v>
      </c>
      <c r="B168" s="50" t="s">
        <v>193</v>
      </c>
      <c r="C168" s="96">
        <v>200</v>
      </c>
      <c r="D168" s="75"/>
      <c r="E168" s="73">
        <v>262500</v>
      </c>
      <c r="F168" s="47"/>
      <c r="G168" s="47"/>
      <c r="H168" s="47"/>
      <c r="I168" s="73">
        <v>0</v>
      </c>
      <c r="J168" s="73"/>
      <c r="K168" s="73">
        <v>0</v>
      </c>
    </row>
    <row r="169" spans="1:11" ht="24.75" customHeight="1">
      <c r="A169" s="131" t="s">
        <v>194</v>
      </c>
      <c r="B169" s="50"/>
      <c r="C169" s="96"/>
      <c r="D169" s="75"/>
      <c r="E169" s="73">
        <f>E170+E171</f>
        <v>35000</v>
      </c>
      <c r="F169" s="47"/>
      <c r="G169" s="47"/>
      <c r="H169" s="47"/>
      <c r="I169" s="73">
        <f>I170+I171</f>
        <v>0</v>
      </c>
      <c r="J169" s="73"/>
      <c r="K169" s="73">
        <f>K170+K171</f>
        <v>0</v>
      </c>
    </row>
    <row r="170" spans="1:11" ht="24.75" customHeight="1">
      <c r="A170" s="45" t="s">
        <v>121</v>
      </c>
      <c r="B170" s="52" t="s">
        <v>195</v>
      </c>
      <c r="C170" s="96">
        <v>100</v>
      </c>
      <c r="D170" s="75" t="s">
        <v>196</v>
      </c>
      <c r="E170" s="73">
        <v>32870</v>
      </c>
      <c r="F170" s="47"/>
      <c r="G170" s="47"/>
      <c r="H170" s="47"/>
      <c r="I170" s="73">
        <v>0</v>
      </c>
      <c r="J170" s="73"/>
      <c r="K170" s="73">
        <v>0</v>
      </c>
    </row>
    <row r="171" spans="1:11" ht="24.75" customHeight="1">
      <c r="A171" s="45" t="s">
        <v>176</v>
      </c>
      <c r="B171" s="52" t="s">
        <v>195</v>
      </c>
      <c r="C171" s="96">
        <v>200</v>
      </c>
      <c r="D171" s="75"/>
      <c r="E171" s="73">
        <v>2130</v>
      </c>
      <c r="F171" s="47"/>
      <c r="G171" s="47"/>
      <c r="H171" s="47"/>
      <c r="I171" s="73">
        <v>0</v>
      </c>
      <c r="J171" s="73"/>
      <c r="K171" s="73">
        <v>0</v>
      </c>
    </row>
    <row r="172" spans="1:11" ht="24.75" customHeight="1">
      <c r="A172" s="53" t="s">
        <v>197</v>
      </c>
      <c r="B172" s="54" t="s">
        <v>199</v>
      </c>
      <c r="C172" s="96"/>
      <c r="D172" s="75"/>
      <c r="E172" s="73">
        <f>E173</f>
        <v>745.5</v>
      </c>
      <c r="F172" s="47"/>
      <c r="G172" s="47"/>
      <c r="H172" s="47"/>
      <c r="I172" s="73">
        <f>I173</f>
        <v>0</v>
      </c>
      <c r="J172" s="73"/>
      <c r="K172" s="73">
        <f>K173</f>
        <v>0</v>
      </c>
    </row>
    <row r="173" spans="1:11" ht="24.75" customHeight="1">
      <c r="A173" s="53" t="s">
        <v>198</v>
      </c>
      <c r="B173" s="54" t="s">
        <v>199</v>
      </c>
      <c r="C173" s="96">
        <v>730</v>
      </c>
      <c r="D173" s="75" t="s">
        <v>200</v>
      </c>
      <c r="E173" s="73">
        <v>745.5</v>
      </c>
      <c r="F173" s="47"/>
      <c r="G173" s="47"/>
      <c r="H173" s="47"/>
      <c r="I173" s="73">
        <v>0</v>
      </c>
      <c r="J173" s="73"/>
      <c r="K173" s="73">
        <v>0</v>
      </c>
    </row>
    <row r="174" spans="1:11" ht="39.75" customHeight="1">
      <c r="A174" s="132" t="s">
        <v>2</v>
      </c>
      <c r="B174" s="51"/>
      <c r="C174" s="133"/>
      <c r="D174" s="133"/>
      <c r="E174" s="60">
        <f>E17+E44+E48+E63+E84+E89+E120+E156+E159+E162+E165+E169+E172</f>
        <v>19241879.16</v>
      </c>
      <c r="F174" s="47"/>
      <c r="G174" s="47"/>
      <c r="H174" s="47"/>
      <c r="I174" s="60">
        <f>I17+I44+I48+I63+I84+I89+I120+I156+I159+I162+I165+I169+I172</f>
        <v>8900333.27</v>
      </c>
      <c r="J174" s="60">
        <f>J154+J155</f>
        <v>6122399.91</v>
      </c>
      <c r="K174" s="60">
        <f>K17+K44+K48+K63+K84+K89+K120+K156+K159+K162+K165</f>
        <v>8290809.6</v>
      </c>
    </row>
    <row r="175" spans="1:11" ht="20.25">
      <c r="A175" s="134"/>
      <c r="B175" s="135"/>
      <c r="C175" s="135"/>
      <c r="D175" s="135"/>
      <c r="E175" s="136">
        <v>19241879.16</v>
      </c>
      <c r="F175" s="3"/>
      <c r="G175" s="3"/>
      <c r="H175" s="3"/>
      <c r="I175" s="137"/>
      <c r="J175" s="138"/>
      <c r="K175" s="139"/>
    </row>
    <row r="176" spans="1:11" ht="20.25">
      <c r="A176" s="134"/>
      <c r="B176" s="135"/>
      <c r="C176" s="135"/>
      <c r="D176" s="135"/>
      <c r="E176" s="136">
        <f>E175-E174</f>
        <v>0</v>
      </c>
      <c r="F176" s="3"/>
      <c r="G176" s="3"/>
      <c r="H176" s="3"/>
      <c r="I176" s="137"/>
      <c r="J176" s="138"/>
      <c r="K176" s="139"/>
    </row>
    <row r="177" spans="1:11" ht="27" customHeight="1">
      <c r="A177" s="12" t="s">
        <v>221</v>
      </c>
      <c r="B177" s="227" t="s">
        <v>214</v>
      </c>
      <c r="C177" s="227"/>
      <c r="D177" s="227"/>
      <c r="E177" s="32"/>
      <c r="J177" s="19"/>
      <c r="K177" s="19"/>
    </row>
    <row r="178" spans="1:11" ht="27" customHeight="1">
      <c r="A178" s="12"/>
      <c r="B178" s="15"/>
      <c r="C178" s="218" t="s">
        <v>1</v>
      </c>
      <c r="D178" s="218"/>
      <c r="E178" s="218"/>
      <c r="J178" s="19"/>
      <c r="K178" s="19"/>
    </row>
    <row r="179" spans="1:11" ht="27" customHeight="1">
      <c r="A179" s="12"/>
      <c r="B179" s="14"/>
      <c r="C179" s="13"/>
      <c r="D179" s="13"/>
      <c r="E179" s="13"/>
      <c r="J179" s="19"/>
      <c r="K179" s="19"/>
    </row>
    <row r="180" spans="1:10" ht="20.25">
      <c r="A180" s="11"/>
      <c r="B180" s="7"/>
      <c r="C180" s="7"/>
      <c r="D180" s="8"/>
      <c r="E180" s="8"/>
      <c r="J180" s="19"/>
    </row>
    <row r="181" spans="1:10" ht="20.25">
      <c r="A181" s="12"/>
      <c r="B181" s="15"/>
      <c r="C181" s="218"/>
      <c r="D181" s="218"/>
      <c r="E181" s="218"/>
      <c r="J181" s="19"/>
    </row>
    <row r="182" spans="1:10" ht="20.25">
      <c r="A182" s="12"/>
      <c r="B182" s="14"/>
      <c r="C182" s="13"/>
      <c r="D182" s="13"/>
      <c r="E182" s="13"/>
      <c r="J182" s="19"/>
    </row>
  </sheetData>
  <sheetProtection/>
  <mergeCells count="17">
    <mergeCell ref="B177:D177"/>
    <mergeCell ref="A9:E9"/>
    <mergeCell ref="G61:H61"/>
    <mergeCell ref="G60:H60"/>
    <mergeCell ref="I13:J13"/>
    <mergeCell ref="I12:J12"/>
    <mergeCell ref="I14:J14"/>
    <mergeCell ref="C181:E181"/>
    <mergeCell ref="A10:E10"/>
    <mergeCell ref="A12:A13"/>
    <mergeCell ref="B12:D12"/>
    <mergeCell ref="C178:E178"/>
    <mergeCell ref="B1:E1"/>
    <mergeCell ref="B2:E2"/>
    <mergeCell ref="B3:E3"/>
    <mergeCell ref="C4:E4"/>
    <mergeCell ref="C6:E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2019-12-02T01:55:56Z</cp:lastPrinted>
  <dcterms:created xsi:type="dcterms:W3CDTF">2007-11-08T16:36:15Z</dcterms:created>
  <dcterms:modified xsi:type="dcterms:W3CDTF">2020-07-09T06:07:01Z</dcterms:modified>
  <cp:category/>
  <cp:version/>
  <cp:contentType/>
  <cp:contentStatus/>
</cp:coreProperties>
</file>