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12390" windowHeight="9315" tabRatio="868" activeTab="1"/>
  </bookViews>
  <sheets>
    <sheet name="Диаграмма1" sheetId="358" r:id="rId1"/>
    <sheet name="июнь 2020" sheetId="357" r:id="rId2"/>
  </sheets>
  <definedNames>
    <definedName name="APPT" localSheetId="1">'июнь 2020'!#REF!</definedName>
    <definedName name="APPT">#REF!</definedName>
    <definedName name="BBB" localSheetId="1">#REF!</definedName>
    <definedName name="BBB">#REF!</definedName>
    <definedName name="BFT_Print_Titles" localSheetId="1">'июнь 2020'!$A$31:$S$32</definedName>
    <definedName name="FIO" localSheetId="1">'июнь 2020'!$F$48</definedName>
    <definedName name="FIO">#REF!</definedName>
    <definedName name="SIGN" localSheetId="1">'июнь 2020'!$B$48:$F$48</definedName>
    <definedName name="SIGN">#REF!</definedName>
    <definedName name="арор" localSheetId="1">#REF!</definedName>
    <definedName name="арор">#REF!</definedName>
    <definedName name="арп" localSheetId="1">#REF!</definedName>
    <definedName name="арп">#REF!</definedName>
    <definedName name="_xlnm.Print_Titles" localSheetId="1">'июнь 2020'!$24:$25</definedName>
    <definedName name="импапаоо" localSheetId="1">#REF!</definedName>
    <definedName name="импапаоо">#REF!</definedName>
    <definedName name="ИОАПР" localSheetId="1">#REF!</definedName>
    <definedName name="ИОАПР">#REF!</definedName>
    <definedName name="ирпагг" localSheetId="1">#REF!</definedName>
    <definedName name="ирпагг">#REF!</definedName>
    <definedName name="июль" localSheetId="1">#REF!</definedName>
    <definedName name="июль">#REF!</definedName>
    <definedName name="М" localSheetId="1">#REF!</definedName>
    <definedName name="М">#REF!</definedName>
    <definedName name="май" localSheetId="1">#REF!</definedName>
    <definedName name="май">#REF!</definedName>
    <definedName name="МАПРТ" localSheetId="1">#REF!</definedName>
    <definedName name="МАПРТ">#REF!</definedName>
    <definedName name="окт" localSheetId="1">#REF!</definedName>
    <definedName name="окт">#REF!</definedName>
    <definedName name="оо" localSheetId="1">#REF!</definedName>
    <definedName name="оо">#REF!</definedName>
    <definedName name="опдщшощ" localSheetId="1">#REF!</definedName>
    <definedName name="опдщшощ">#REF!</definedName>
    <definedName name="ор" localSheetId="1">#REF!</definedName>
    <definedName name="ор">#REF!</definedName>
    <definedName name="ОРПО" localSheetId="1">#REF!</definedName>
    <definedName name="ОРПО">#REF!</definedName>
    <definedName name="ппап" localSheetId="1">#REF!</definedName>
    <definedName name="ппап">#REF!</definedName>
    <definedName name="сагпооо" localSheetId="1">#REF!</definedName>
    <definedName name="сагпооо">#REF!</definedName>
    <definedName name="трор" localSheetId="1">#REF!</definedName>
    <definedName name="трор">#REF!</definedName>
    <definedName name="ЯНВАРЬ" localSheetId="1">#REF!</definedName>
    <definedName name="ЯНВАРЬ">#REF!</definedName>
  </definedNames>
  <calcPr calcId="152511"/>
</workbook>
</file>

<file path=xl/calcChain.xml><?xml version="1.0" encoding="utf-8"?>
<calcChain xmlns="http://schemas.openxmlformats.org/spreadsheetml/2006/main">
  <c r="H230" i="357" l="1"/>
  <c r="H229" i="357" s="1"/>
  <c r="H402" i="357"/>
  <c r="H401" i="357" s="1"/>
  <c r="H468" i="357"/>
  <c r="H467" i="357" s="1"/>
  <c r="K155" i="357" l="1"/>
  <c r="K489" i="357"/>
  <c r="K488" i="357" s="1"/>
  <c r="K486" i="357"/>
  <c r="K485" i="357" s="1"/>
  <c r="K484" i="357" s="1"/>
  <c r="K483" i="357" s="1"/>
  <c r="K479" i="357"/>
  <c r="K478" i="357" s="1"/>
  <c r="K477" i="357" s="1"/>
  <c r="K476" i="357" s="1"/>
  <c r="K475" i="357" s="1"/>
  <c r="K474" i="357" s="1"/>
  <c r="K473" i="357" s="1"/>
  <c r="K463" i="357"/>
  <c r="K462" i="357" s="1"/>
  <c r="K452" i="357"/>
  <c r="K451" i="357" s="1"/>
  <c r="K445" i="357"/>
  <c r="K418" i="357"/>
  <c r="K417" i="357" s="1"/>
  <c r="K416" i="357" s="1"/>
  <c r="K415" i="357" s="1"/>
  <c r="K414" i="357" s="1"/>
  <c r="K410" i="357"/>
  <c r="K409" i="357" s="1"/>
  <c r="K408" i="357" s="1"/>
  <c r="K407" i="357" s="1"/>
  <c r="K406" i="357" s="1"/>
  <c r="K405" i="357" s="1"/>
  <c r="K394" i="357"/>
  <c r="K393" i="357" s="1"/>
  <c r="K392" i="357" s="1"/>
  <c r="K391" i="357" s="1"/>
  <c r="K389" i="357"/>
  <c r="K387" i="357"/>
  <c r="K385" i="357"/>
  <c r="K384" i="357" s="1"/>
  <c r="K383" i="357" s="1"/>
  <c r="K381" i="357" s="1"/>
  <c r="K380" i="357" s="1"/>
  <c r="K375" i="357"/>
  <c r="K373" i="357"/>
  <c r="K372" i="357" s="1"/>
  <c r="K371" i="357" s="1"/>
  <c r="K370" i="357" s="1"/>
  <c r="K369" i="357" s="1"/>
  <c r="K360" i="357"/>
  <c r="K357" i="357"/>
  <c r="K356" i="357" s="1"/>
  <c r="K355" i="357" s="1"/>
  <c r="K354" i="357" s="1"/>
  <c r="K353" i="357" s="1"/>
  <c r="K348" i="357"/>
  <c r="K347" i="357" s="1"/>
  <c r="K346" i="357" s="1"/>
  <c r="K345" i="357" s="1"/>
  <c r="K344" i="357" s="1"/>
  <c r="K334" i="357"/>
  <c r="K333" i="357" s="1"/>
  <c r="K330" i="357" s="1"/>
  <c r="K290" i="357"/>
  <c r="K289" i="357" s="1"/>
  <c r="K287" i="357"/>
  <c r="K286" i="357" s="1"/>
  <c r="K285" i="357" s="1"/>
  <c r="K284" i="357" s="1"/>
  <c r="K283" i="357" s="1"/>
  <c r="K280" i="357" s="1"/>
  <c r="K278" i="357"/>
  <c r="K277" i="357" s="1"/>
  <c r="K276" i="357" s="1"/>
  <c r="K274" i="357"/>
  <c r="K273" i="357" s="1"/>
  <c r="K272" i="357" s="1"/>
  <c r="K271" i="357" s="1"/>
  <c r="K270" i="357" s="1"/>
  <c r="K267" i="357"/>
  <c r="K266" i="357" s="1"/>
  <c r="K265" i="357" s="1"/>
  <c r="K264" i="357" s="1"/>
  <c r="K263" i="357" s="1"/>
  <c r="K261" i="357"/>
  <c r="K259" i="357"/>
  <c r="K258" i="357" s="1"/>
  <c r="K257" i="357" s="1"/>
  <c r="K256" i="357" s="1"/>
  <c r="K251" i="357"/>
  <c r="K249" i="357"/>
  <c r="K248" i="357" s="1"/>
  <c r="K247" i="357" s="1"/>
  <c r="K246" i="357" s="1"/>
  <c r="K238" i="357"/>
  <c r="K237" i="357" s="1"/>
  <c r="K236" i="357" s="1"/>
  <c r="K235" i="357" s="1"/>
  <c r="K234" i="357" s="1"/>
  <c r="K226" i="357"/>
  <c r="K225" i="357" s="1"/>
  <c r="K213" i="357"/>
  <c r="K201" i="357"/>
  <c r="K198" i="357"/>
  <c r="K196" i="357"/>
  <c r="K195" i="357" s="1"/>
  <c r="K194" i="357" s="1"/>
  <c r="K193" i="357" s="1"/>
  <c r="K192" i="357" s="1"/>
  <c r="K189" i="357"/>
  <c r="K187" i="357"/>
  <c r="K186" i="357"/>
  <c r="K185" i="357" s="1"/>
  <c r="K184" i="357" s="1"/>
  <c r="K165" i="357"/>
  <c r="K164" i="357"/>
  <c r="K162" i="357"/>
  <c r="K154" i="357"/>
  <c r="K153" i="357" s="1"/>
  <c r="K152" i="357" s="1"/>
  <c r="K151" i="357"/>
  <c r="K150" i="357" s="1"/>
  <c r="K148" i="357"/>
  <c r="K146" i="357"/>
  <c r="K145" i="357"/>
  <c r="K144" i="357" s="1"/>
  <c r="K143" i="357" s="1"/>
  <c r="K142" i="357" s="1"/>
  <c r="K137" i="357"/>
  <c r="K136" i="357" s="1"/>
  <c r="K135" i="357" s="1"/>
  <c r="K134" i="357" s="1"/>
  <c r="K132" i="357"/>
  <c r="K130" i="357"/>
  <c r="K128" i="357"/>
  <c r="K127" i="357" s="1"/>
  <c r="K126" i="357" s="1"/>
  <c r="K106" i="357"/>
  <c r="K105" i="357" s="1"/>
  <c r="K104" i="357" s="1"/>
  <c r="K99" i="357"/>
  <c r="K97" i="357"/>
  <c r="K87" i="357"/>
  <c r="K82" i="357"/>
  <c r="K79" i="357"/>
  <c r="K71" i="357"/>
  <c r="K64" i="357"/>
  <c r="K62" i="357"/>
  <c r="K61" i="357" s="1"/>
  <c r="K48" i="357"/>
  <c r="K47" i="357" s="1"/>
  <c r="K31" i="357"/>
  <c r="K30" i="357" s="1"/>
  <c r="K29" i="357" s="1"/>
  <c r="K28" i="357" s="1"/>
  <c r="K27" i="357" s="1"/>
  <c r="I489" i="357"/>
  <c r="I488" i="357" s="1"/>
  <c r="I486" i="357"/>
  <c r="I485" i="357" s="1"/>
  <c r="I484" i="357" s="1"/>
  <c r="I483" i="357" s="1"/>
  <c r="I479" i="357"/>
  <c r="I478" i="357" s="1"/>
  <c r="I477" i="357" s="1"/>
  <c r="I476" i="357" s="1"/>
  <c r="I475" i="357" s="1"/>
  <c r="I474" i="357" s="1"/>
  <c r="I473" i="357" s="1"/>
  <c r="I463" i="357"/>
  <c r="I462" i="357" s="1"/>
  <c r="I452" i="357"/>
  <c r="I451" i="357" s="1"/>
  <c r="I445" i="357"/>
  <c r="I418" i="357"/>
  <c r="I417" i="357" s="1"/>
  <c r="I416" i="357" s="1"/>
  <c r="I415" i="357" s="1"/>
  <c r="I414" i="357" s="1"/>
  <c r="I410" i="357"/>
  <c r="I409" i="357" s="1"/>
  <c r="I408" i="357" s="1"/>
  <c r="I407" i="357" s="1"/>
  <c r="I406" i="357" s="1"/>
  <c r="I405" i="357" s="1"/>
  <c r="I394" i="357"/>
  <c r="I393" i="357" s="1"/>
  <c r="I392" i="357" s="1"/>
  <c r="I391" i="357" s="1"/>
  <c r="I389" i="357"/>
  <c r="I387" i="357"/>
  <c r="I385" i="357"/>
  <c r="I384" i="357" s="1"/>
  <c r="I383" i="357" s="1"/>
  <c r="I381" i="357" s="1"/>
  <c r="I380" i="357" s="1"/>
  <c r="I375" i="357"/>
  <c r="I373" i="357"/>
  <c r="I372" i="357" s="1"/>
  <c r="I371" i="357" s="1"/>
  <c r="I370" i="357" s="1"/>
  <c r="I369" i="357" s="1"/>
  <c r="I360" i="357"/>
  <c r="I357" i="357"/>
  <c r="I356" i="357" s="1"/>
  <c r="I355" i="357" s="1"/>
  <c r="I354" i="357" s="1"/>
  <c r="I353" i="357" s="1"/>
  <c r="I348" i="357"/>
  <c r="I347" i="357" s="1"/>
  <c r="I346" i="357" s="1"/>
  <c r="I345" i="357" s="1"/>
  <c r="I344" i="357" s="1"/>
  <c r="I334" i="357"/>
  <c r="I333" i="357" s="1"/>
  <c r="I330" i="357" s="1"/>
  <c r="I290" i="357"/>
  <c r="I289" i="357" s="1"/>
  <c r="I287" i="357"/>
  <c r="I286" i="357" s="1"/>
  <c r="I285" i="357" s="1"/>
  <c r="I284" i="357" s="1"/>
  <c r="I283" i="357" s="1"/>
  <c r="I280" i="357" s="1"/>
  <c r="I278" i="357"/>
  <c r="I277" i="357" s="1"/>
  <c r="I276" i="357" s="1"/>
  <c r="I274" i="357"/>
  <c r="I273" i="357" s="1"/>
  <c r="I272" i="357" s="1"/>
  <c r="I271" i="357" s="1"/>
  <c r="I270" i="357" s="1"/>
  <c r="I267" i="357"/>
  <c r="I266" i="357" s="1"/>
  <c r="I265" i="357" s="1"/>
  <c r="I264" i="357" s="1"/>
  <c r="I263" i="357" s="1"/>
  <c r="I261" i="357"/>
  <c r="I259" i="357"/>
  <c r="I258" i="357" s="1"/>
  <c r="I257" i="357" s="1"/>
  <c r="I256" i="357" s="1"/>
  <c r="I251" i="357"/>
  <c r="I249" i="357"/>
  <c r="I248" i="357" s="1"/>
  <c r="I247" i="357" s="1"/>
  <c r="I246" i="357" s="1"/>
  <c r="I244" i="357" s="1"/>
  <c r="I238" i="357"/>
  <c r="I237" i="357" s="1"/>
  <c r="I236" i="357" s="1"/>
  <c r="I235" i="357" s="1"/>
  <c r="I234" i="357" s="1"/>
  <c r="I226" i="357"/>
  <c r="I225" i="357" s="1"/>
  <c r="I224" i="357" s="1"/>
  <c r="I213" i="357"/>
  <c r="I201" i="357"/>
  <c r="I198" i="357"/>
  <c r="I196" i="357"/>
  <c r="I195" i="357" s="1"/>
  <c r="I194" i="357" s="1"/>
  <c r="I193" i="357" s="1"/>
  <c r="I192" i="357" s="1"/>
  <c r="I189" i="357"/>
  <c r="I187" i="357"/>
  <c r="I186" i="357"/>
  <c r="I185" i="357" s="1"/>
  <c r="I184" i="357" s="1"/>
  <c r="I165" i="357"/>
  <c r="I151" i="357" s="1"/>
  <c r="I150" i="357" s="1"/>
  <c r="I164" i="357"/>
  <c r="I162" i="357"/>
  <c r="I154" i="357"/>
  <c r="I153" i="357" s="1"/>
  <c r="I152" i="357" s="1"/>
  <c r="I148" i="357"/>
  <c r="I146" i="357"/>
  <c r="I145" i="357"/>
  <c r="I144" i="357" s="1"/>
  <c r="I143" i="357" s="1"/>
  <c r="I142" i="357" s="1"/>
  <c r="I137" i="357"/>
  <c r="I136" i="357" s="1"/>
  <c r="I135" i="357" s="1"/>
  <c r="I134" i="357" s="1"/>
  <c r="I132" i="357"/>
  <c r="I130" i="357"/>
  <c r="I128" i="357"/>
  <c r="I127" i="357" s="1"/>
  <c r="I126" i="357" s="1"/>
  <c r="I106" i="357"/>
  <c r="I105" i="357" s="1"/>
  <c r="I104" i="357" s="1"/>
  <c r="I99" i="357"/>
  <c r="I97" i="357"/>
  <c r="I96" i="357" s="1"/>
  <c r="I87" i="357"/>
  <c r="I82" i="357"/>
  <c r="I79" i="357"/>
  <c r="I71" i="357"/>
  <c r="I64" i="357"/>
  <c r="I62" i="357"/>
  <c r="I61" i="357" s="1"/>
  <c r="I48" i="357"/>
  <c r="I47" i="357" s="1"/>
  <c r="I31" i="357"/>
  <c r="I30" i="357" s="1"/>
  <c r="I29" i="357" s="1"/>
  <c r="I28" i="357" s="1"/>
  <c r="I27" i="357" s="1"/>
  <c r="G348" i="357"/>
  <c r="G347" i="357" s="1"/>
  <c r="G346" i="357" s="1"/>
  <c r="G345" i="357" s="1"/>
  <c r="G344" i="357" s="1"/>
  <c r="I95" i="357" l="1"/>
  <c r="I94" i="357" s="1"/>
  <c r="I141" i="357"/>
  <c r="I140" i="357" s="1"/>
  <c r="I78" i="357"/>
  <c r="I222" i="357"/>
  <c r="I221" i="357" s="1"/>
  <c r="I220" i="357" s="1"/>
  <c r="I243" i="357"/>
  <c r="I242" i="357" s="1"/>
  <c r="K78" i="357"/>
  <c r="K141" i="357"/>
  <c r="K140" i="357" s="1"/>
  <c r="K45" i="357"/>
  <c r="I45" i="357"/>
  <c r="K450" i="357"/>
  <c r="K443" i="357"/>
  <c r="K442" i="357" s="1"/>
  <c r="K441" i="357" s="1"/>
  <c r="K440" i="357" s="1"/>
  <c r="K95" i="357"/>
  <c r="K94" i="357" s="1"/>
  <c r="K96" i="357"/>
  <c r="K177" i="357"/>
  <c r="K183" i="357"/>
  <c r="K179" i="357" s="1"/>
  <c r="K178" i="357" s="1"/>
  <c r="K222" i="357"/>
  <c r="K221" i="357" s="1"/>
  <c r="K224" i="357"/>
  <c r="K328" i="357"/>
  <c r="K329" i="357"/>
  <c r="K351" i="357"/>
  <c r="K350" i="357" s="1"/>
  <c r="K352" i="357"/>
  <c r="K413" i="357"/>
  <c r="K244" i="357"/>
  <c r="K243" i="357" s="1"/>
  <c r="K242" i="357" s="1"/>
  <c r="K343" i="357"/>
  <c r="K404" i="357"/>
  <c r="K44" i="357"/>
  <c r="K43" i="357" s="1"/>
  <c r="K26" i="357" s="1"/>
  <c r="I177" i="357"/>
  <c r="I183" i="357"/>
  <c r="I179" i="357" s="1"/>
  <c r="I178" i="357" s="1"/>
  <c r="I328" i="357"/>
  <c r="I329" i="357"/>
  <c r="I351" i="357"/>
  <c r="I350" i="357" s="1"/>
  <c r="I352" i="357"/>
  <c r="I343" i="357"/>
  <c r="I404" i="357"/>
  <c r="I450" i="357"/>
  <c r="I443" i="357"/>
  <c r="I442" i="357" s="1"/>
  <c r="I441" i="357" s="1"/>
  <c r="I440" i="357" s="1"/>
  <c r="I44" i="357"/>
  <c r="I43" i="357" s="1"/>
  <c r="G463" i="357"/>
  <c r="G462" i="357" s="1"/>
  <c r="I212" i="357" l="1"/>
  <c r="I211" i="357"/>
  <c r="I210" i="357" s="1"/>
  <c r="K212" i="357"/>
  <c r="I413" i="357"/>
  <c r="K326" i="357"/>
  <c r="K307" i="357" s="1"/>
  <c r="K233" i="357" s="1"/>
  <c r="K327" i="357"/>
  <c r="K220" i="357"/>
  <c r="K211" i="357"/>
  <c r="K210" i="357" s="1"/>
  <c r="K176" i="357" s="1"/>
  <c r="I176" i="357"/>
  <c r="I26" i="357"/>
  <c r="I326" i="357"/>
  <c r="I307" i="357" s="1"/>
  <c r="I327" i="357"/>
  <c r="K232" i="357" l="1"/>
  <c r="K495" i="357" s="1"/>
  <c r="I232" i="357"/>
  <c r="I495" i="357" s="1"/>
  <c r="I233" i="357"/>
  <c r="G373" i="357"/>
  <c r="G385" i="357"/>
  <c r="G445" i="357"/>
  <c r="G479" i="357"/>
  <c r="G478" i="357" s="1"/>
  <c r="G477" i="357" s="1"/>
  <c r="G476" i="357" s="1"/>
  <c r="G475" i="357" s="1"/>
  <c r="G474" i="357" s="1"/>
  <c r="G473" i="357" s="1"/>
  <c r="G486" i="357"/>
  <c r="G485" i="357" s="1"/>
  <c r="G484" i="357" s="1"/>
  <c r="G483" i="357" s="1"/>
  <c r="G165" i="357"/>
  <c r="G162" i="357"/>
  <c r="G145" i="357"/>
  <c r="G141" i="357" s="1"/>
  <c r="G140" i="357" s="1"/>
  <c r="G132" i="357" s="1"/>
  <c r="G48" i="357"/>
  <c r="G44" i="357" s="1"/>
  <c r="G43" i="357" s="1"/>
  <c r="G155" i="357" l="1"/>
  <c r="G164" i="357"/>
  <c r="G154" i="357" l="1"/>
  <c r="G151" i="357"/>
  <c r="G150" i="357" s="1"/>
  <c r="G153" i="357"/>
  <c r="G452" i="357" l="1"/>
  <c r="G418" i="357"/>
  <c r="G417" i="357" s="1"/>
  <c r="G416" i="357" s="1"/>
  <c r="G415" i="357" s="1"/>
  <c r="G414" i="357" s="1"/>
  <c r="G404" i="357" s="1"/>
  <c r="G394" i="357"/>
  <c r="G393" i="357" s="1"/>
  <c r="G451" i="357" l="1"/>
  <c r="G443" i="357" s="1"/>
  <c r="G357" i="357"/>
  <c r="G356" i="357" s="1"/>
  <c r="G355" i="357" s="1"/>
  <c r="G354" i="357" s="1"/>
  <c r="G353" i="357" s="1"/>
  <c r="G360" i="357"/>
  <c r="G261" i="357"/>
  <c r="G334" i="357"/>
  <c r="G267" i="357"/>
  <c r="G266" i="357" s="1"/>
  <c r="G265" i="357" s="1"/>
  <c r="G264" i="357" s="1"/>
  <c r="G263" i="357" s="1"/>
  <c r="G450" i="357" l="1"/>
  <c r="G333" i="357"/>
  <c r="G330" i="357" s="1"/>
  <c r="G328" i="357" s="1"/>
  <c r="G326" i="357" s="1"/>
  <c r="G442" i="357"/>
  <c r="G441" i="357" s="1"/>
  <c r="G213" i="357"/>
  <c r="G226" i="357"/>
  <c r="G225" i="357" s="1"/>
  <c r="G106" i="357"/>
  <c r="G82" i="357"/>
  <c r="G71" i="357"/>
  <c r="G64" i="357"/>
  <c r="G201" i="357"/>
  <c r="G198" i="357"/>
  <c r="G189" i="357"/>
  <c r="G187" i="357"/>
  <c r="G387" i="357"/>
  <c r="G375" i="357"/>
  <c r="G372" i="357" s="1"/>
  <c r="G371" i="357" s="1"/>
  <c r="G79" i="357"/>
  <c r="G87" i="357"/>
  <c r="G329" i="357" l="1"/>
  <c r="G327" i="357" s="1"/>
  <c r="G307" i="357" s="1"/>
  <c r="G224" i="357"/>
  <c r="G222" i="357"/>
  <c r="G221" i="357" s="1"/>
  <c r="G211" i="357" s="1"/>
  <c r="G370" i="357"/>
  <c r="G369" i="357" s="1"/>
  <c r="G62" i="357"/>
  <c r="G61" i="357" s="1"/>
  <c r="G196" i="357"/>
  <c r="G195" i="357" s="1"/>
  <c r="G185" i="357"/>
  <c r="G184" i="357" s="1"/>
  <c r="G183" i="357" s="1"/>
  <c r="G78" i="357"/>
  <c r="G212" i="357" l="1"/>
  <c r="G210" i="357"/>
  <c r="G220" i="357"/>
  <c r="G194" i="357"/>
  <c r="G193" i="357" s="1"/>
  <c r="G192" i="357" s="1"/>
  <c r="G177" i="357"/>
  <c r="G179" i="357"/>
  <c r="G178" i="357" s="1"/>
  <c r="G392" i="357" l="1"/>
  <c r="G391" i="357" s="1"/>
  <c r="G489" i="357"/>
  <c r="G488" i="357" s="1"/>
  <c r="G413" i="357"/>
  <c r="G290" i="357"/>
  <c r="G251" i="357"/>
  <c r="G249" i="357" s="1"/>
  <c r="G248" i="357" s="1"/>
  <c r="G247" i="357" s="1"/>
  <c r="G246" i="357" s="1"/>
  <c r="G287" i="357"/>
  <c r="G286" i="357" s="1"/>
  <c r="G285" i="357" s="1"/>
  <c r="G284" i="357" s="1"/>
  <c r="G283" i="357" s="1"/>
  <c r="G280" i="357" s="1"/>
  <c r="G278" i="357"/>
  <c r="G277" i="357" s="1"/>
  <c r="Q244" i="357" s="1"/>
  <c r="G259" i="357"/>
  <c r="G258" i="357" s="1"/>
  <c r="G257" i="357" s="1"/>
  <c r="G256" i="357" s="1"/>
  <c r="G238" i="357"/>
  <c r="G289" i="357"/>
  <c r="G148" i="357"/>
  <c r="G146" i="357" s="1"/>
  <c r="G144" i="357" s="1"/>
  <c r="G143" i="357" s="1"/>
  <c r="G142" i="357" s="1"/>
  <c r="G137" i="357"/>
  <c r="G136" i="357" s="1"/>
  <c r="G135" i="357" s="1"/>
  <c r="G134" i="357" s="1"/>
  <c r="G130" i="357"/>
  <c r="G128" i="357" s="1"/>
  <c r="G127" i="357" s="1"/>
  <c r="G126" i="357" s="1"/>
  <c r="G99" i="357"/>
  <c r="G97" i="357" s="1"/>
  <c r="G45" i="357"/>
  <c r="G47" i="357"/>
  <c r="G31" i="357"/>
  <c r="O480" i="357"/>
  <c r="O479" i="357" s="1"/>
  <c r="O478" i="357" s="1"/>
  <c r="O477" i="357" s="1"/>
  <c r="M480" i="357"/>
  <c r="M479" i="357" s="1"/>
  <c r="M478" i="357" s="1"/>
  <c r="M477" i="357" s="1"/>
  <c r="O449" i="357"/>
  <c r="O448" i="357" s="1"/>
  <c r="O447" i="357" s="1"/>
  <c r="O446" i="357" s="1"/>
  <c r="M449" i="357"/>
  <c r="M448" i="357" s="1"/>
  <c r="M447" i="357" s="1"/>
  <c r="M446" i="357" s="1"/>
  <c r="Q438" i="357"/>
  <c r="O437" i="357"/>
  <c r="O436" i="357" s="1"/>
  <c r="O435" i="357" s="1"/>
  <c r="O434" i="357" s="1"/>
  <c r="O433" i="357" s="1"/>
  <c r="O430" i="357" s="1"/>
  <c r="O427" i="357" s="1"/>
  <c r="M437" i="357"/>
  <c r="M436" i="357" s="1"/>
  <c r="M435" i="357" s="1"/>
  <c r="M434" i="357" s="1"/>
  <c r="M433" i="357" s="1"/>
  <c r="M430" i="357" s="1"/>
  <c r="M427" i="357" s="1"/>
  <c r="O364" i="357"/>
  <c r="O363" i="357" s="1"/>
  <c r="O358" i="357" s="1"/>
  <c r="O357" i="357" s="1"/>
  <c r="O333" i="357"/>
  <c r="M333" i="357"/>
  <c r="M332" i="357" s="1"/>
  <c r="M331" i="357" s="1"/>
  <c r="M330" i="357" s="1"/>
  <c r="M327" i="357" s="1"/>
  <c r="O332" i="357"/>
  <c r="O331" i="357" s="1"/>
  <c r="O330" i="357" s="1"/>
  <c r="O327" i="357" s="1"/>
  <c r="O316" i="357"/>
  <c r="O315" i="357" s="1"/>
  <c r="M316" i="357"/>
  <c r="M315" i="357" s="1"/>
  <c r="M314" i="357" s="1"/>
  <c r="M313" i="357" s="1"/>
  <c r="M310" i="357" s="1"/>
  <c r="O314" i="357"/>
  <c r="O313" i="357" s="1"/>
  <c r="O310" i="357" s="1"/>
  <c r="O309" i="357"/>
  <c r="M309" i="357"/>
  <c r="O306" i="357"/>
  <c r="O305" i="357" s="1"/>
  <c r="O304" i="357" s="1"/>
  <c r="M306" i="357"/>
  <c r="M305" i="357" s="1"/>
  <c r="M304" i="357" s="1"/>
  <c r="O299" i="357"/>
  <c r="O298" i="357" s="1"/>
  <c r="O297" i="357" s="1"/>
  <c r="M299" i="357"/>
  <c r="M298" i="357" s="1"/>
  <c r="M297" i="357" s="1"/>
  <c r="O189" i="357"/>
  <c r="M189" i="357"/>
  <c r="O187" i="357"/>
  <c r="M187" i="357"/>
  <c r="O173" i="357"/>
  <c r="M173" i="357"/>
  <c r="O167" i="357"/>
  <c r="M167" i="357"/>
  <c r="O166" i="357"/>
  <c r="O165" i="357" s="1"/>
  <c r="O164" i="357" s="1"/>
  <c r="M166" i="357"/>
  <c r="M165" i="357" s="1"/>
  <c r="M164" i="357" s="1"/>
  <c r="O156" i="357"/>
  <c r="O155" i="357" s="1"/>
  <c r="O154" i="357" s="1"/>
  <c r="M156" i="357"/>
  <c r="M155" i="357" s="1"/>
  <c r="M154" i="357" s="1"/>
  <c r="O137" i="357"/>
  <c r="M137" i="357"/>
  <c r="M135" i="357" s="1"/>
  <c r="M134" i="357" s="1"/>
  <c r="M132" i="357" s="1"/>
  <c r="O135" i="357"/>
  <c r="O134" i="357" s="1"/>
  <c r="O132" i="357" s="1"/>
  <c r="O130" i="357"/>
  <c r="O129" i="357" s="1"/>
  <c r="O126" i="357" s="1"/>
  <c r="M130" i="357"/>
  <c r="M129" i="357" s="1"/>
  <c r="M126" i="357" s="1"/>
  <c r="O99" i="357"/>
  <c r="O98" i="357" s="1"/>
  <c r="O97" i="357" s="1"/>
  <c r="O94" i="357" s="1"/>
  <c r="M99" i="357"/>
  <c r="M98" i="357" s="1"/>
  <c r="M97" i="357" s="1"/>
  <c r="M94" i="357" s="1"/>
  <c r="O82" i="357"/>
  <c r="O78" i="357" s="1"/>
  <c r="O77" i="357" s="1"/>
  <c r="M82" i="357"/>
  <c r="M78" i="357" s="1"/>
  <c r="M77" i="357" s="1"/>
  <c r="O71" i="357"/>
  <c r="M71" i="357"/>
  <c r="O64" i="357"/>
  <c r="M64" i="357"/>
  <c r="O57" i="357"/>
  <c r="M57" i="357"/>
  <c r="O55" i="357"/>
  <c r="M55" i="357"/>
  <c r="O50" i="357"/>
  <c r="O49" i="357" s="1"/>
  <c r="M50" i="357"/>
  <c r="M49" i="357" s="1"/>
  <c r="O33" i="357"/>
  <c r="O32" i="357" s="1"/>
  <c r="O31" i="357" s="1"/>
  <c r="O29" i="357" s="1"/>
  <c r="O28" i="357" s="1"/>
  <c r="O27" i="357" s="1"/>
  <c r="M33" i="357"/>
  <c r="M32" i="357" s="1"/>
  <c r="M31" i="357" s="1"/>
  <c r="M29" i="357" s="1"/>
  <c r="M28" i="357" s="1"/>
  <c r="M27" i="357" s="1"/>
  <c r="G96" i="357" l="1"/>
  <c r="G95" i="357"/>
  <c r="G94" i="357" s="1"/>
  <c r="O473" i="357"/>
  <c r="O440" i="357" s="1"/>
  <c r="O439" i="357" s="1"/>
  <c r="M473" i="357"/>
  <c r="M440" i="357" s="1"/>
  <c r="M439" i="357" s="1"/>
  <c r="G152" i="357"/>
  <c r="G244" i="357"/>
  <c r="G237" i="357"/>
  <c r="G236" i="357" s="1"/>
  <c r="G235" i="357" s="1"/>
  <c r="G234" i="357" s="1"/>
  <c r="G30" i="357"/>
  <c r="G29" i="357" s="1"/>
  <c r="G28" i="357" s="1"/>
  <c r="G27" i="357" s="1"/>
  <c r="G276" i="357"/>
  <c r="M54" i="357"/>
  <c r="M48" i="357" s="1"/>
  <c r="M47" i="357" s="1"/>
  <c r="M43" i="357" s="1"/>
  <c r="M26" i="357" s="1"/>
  <c r="M63" i="357"/>
  <c r="M153" i="357"/>
  <c r="O356" i="357"/>
  <c r="M295" i="357"/>
  <c r="M294" i="357" s="1"/>
  <c r="O153" i="357"/>
  <c r="O295" i="357"/>
  <c r="O294" i="357" s="1"/>
  <c r="O186" i="357"/>
  <c r="O185" i="357" s="1"/>
  <c r="O183" i="357" s="1"/>
  <c r="O179" i="357" s="1"/>
  <c r="O176" i="357" s="1"/>
  <c r="M186" i="357"/>
  <c r="M185" i="357" s="1"/>
  <c r="M183" i="357" s="1"/>
  <c r="M179" i="357" s="1"/>
  <c r="M176" i="357" s="1"/>
  <c r="M364" i="357"/>
  <c r="M363" i="357" s="1"/>
  <c r="M358" i="357" s="1"/>
  <c r="M357" i="357" s="1"/>
  <c r="O54" i="357"/>
  <c r="O48" i="357" s="1"/>
  <c r="O47" i="357" s="1"/>
  <c r="O43" i="357" s="1"/>
  <c r="O26" i="357" s="1"/>
  <c r="O63" i="357"/>
  <c r="G26" i="357" l="1"/>
  <c r="O152" i="357"/>
  <c r="O150" i="357" s="1"/>
  <c r="O495" i="357" s="1"/>
  <c r="M152" i="357"/>
  <c r="M150" i="357" s="1"/>
  <c r="M356" i="357"/>
  <c r="G274" i="357"/>
  <c r="G273" i="357" s="1"/>
  <c r="G272" i="357" s="1"/>
  <c r="G271" i="357" s="1"/>
  <c r="G270" i="357" s="1"/>
  <c r="G243" i="357" s="1"/>
  <c r="M495" i="357" l="1"/>
  <c r="G242" i="357"/>
  <c r="G232" i="357" s="1"/>
  <c r="G389" i="357"/>
  <c r="G384" i="357" s="1"/>
  <c r="G383" i="357" s="1"/>
  <c r="G381" i="357" s="1"/>
  <c r="G380" i="357" s="1"/>
  <c r="G343" i="357" s="1"/>
  <c r="G351" i="357" l="1"/>
</calcChain>
</file>

<file path=xl/sharedStrings.xml><?xml version="1.0" encoding="utf-8"?>
<sst xmlns="http://schemas.openxmlformats.org/spreadsheetml/2006/main" count="2158" uniqueCount="404">
  <si>
    <t>Наименование показателя</t>
  </si>
  <si>
    <t>КВСР</t>
  </si>
  <si>
    <t>КЦСР</t>
  </si>
  <si>
    <t>КВР</t>
  </si>
  <si>
    <t>Сумма на 2016 год (руб.)</t>
  </si>
  <si>
    <t>Бюджетная классификация</t>
  </si>
  <si>
    <t>КОСГУ</t>
  </si>
  <si>
    <t>0104</t>
  </si>
  <si>
    <t>500</t>
  </si>
  <si>
    <t>200</t>
  </si>
  <si>
    <t>220</t>
  </si>
  <si>
    <t>Оплата работ, услуг</t>
  </si>
  <si>
    <t>226</t>
  </si>
  <si>
    <t>ОБЩЕГОСУДАРСТВЕННЫЕ ВОПРОСЫ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</si>
  <si>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</si>
  <si>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</si>
  <si>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</si>
  <si>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0100</t>
  </si>
  <si>
    <t>0102</t>
  </si>
  <si>
    <t>210</t>
  </si>
  <si>
    <t>211</t>
  </si>
  <si>
    <t>Поступление нефинансовых активов</t>
  </si>
  <si>
    <t>Увеличение стоимости материальных запасов</t>
  </si>
  <si>
    <t>300</t>
  </si>
  <si>
    <t>340</t>
  </si>
  <si>
    <t>НАЦИОНАЛЬНАЯ ЭКОНОМИКА</t>
  </si>
  <si>
    <t>Безвозмездные перечисления организациям</t>
  </si>
  <si>
    <t>0400</t>
  </si>
  <si>
    <t>240</t>
  </si>
  <si>
    <t>241</t>
  </si>
  <si>
    <t>Прочие работы, услуги</t>
  </si>
  <si>
    <t>0300</t>
  </si>
  <si>
    <t>0309</t>
  </si>
  <si>
    <t>Работы, услуги по содержанию имущества</t>
  </si>
  <si>
    <t>0500</t>
  </si>
  <si>
    <t>225</t>
  </si>
  <si>
    <t>КУЛЬТУРА, КИНЕМАТОГРАФИЯ</t>
  </si>
  <si>
    <t>Культура</t>
  </si>
  <si>
    <t xml:space="preserve">ФИЗИЧЕСКАЯ КУЛЬТУРА И СПОРТ </t>
  </si>
  <si>
    <t>Коммунальные услуги</t>
  </si>
  <si>
    <t>Прочие расходы</t>
  </si>
  <si>
    <t>Благоустройство</t>
  </si>
  <si>
    <t>0707</t>
  </si>
  <si>
    <t>290</t>
  </si>
  <si>
    <t>0800</t>
  </si>
  <si>
    <t>0801</t>
  </si>
  <si>
    <t>1101</t>
  </si>
  <si>
    <t>223</t>
  </si>
  <si>
    <t>0503</t>
  </si>
  <si>
    <t>Увеличение стоимости основных средств</t>
  </si>
  <si>
    <t>310</t>
  </si>
  <si>
    <t>213</t>
  </si>
  <si>
    <t>Услуги связи</t>
  </si>
  <si>
    <t>221</t>
  </si>
  <si>
    <t>Транспортные услуги</t>
  </si>
  <si>
    <t>222</t>
  </si>
  <si>
    <t>НАЦИОНАЛЬНАЯ ОБОРОНА</t>
  </si>
  <si>
    <t>0200</t>
  </si>
  <si>
    <t>0203</t>
  </si>
  <si>
    <t>Прочие выплаты</t>
  </si>
  <si>
    <t xml:space="preserve">Резервный фонд </t>
  </si>
  <si>
    <t>ВСЕГО:</t>
  </si>
  <si>
    <t>212</t>
  </si>
  <si>
    <t>0111</t>
  </si>
  <si>
    <t>0409</t>
  </si>
  <si>
    <t>РзПр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</si>
  <si>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</si>
  <si>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</si>
  <si>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</si>
  <si>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</si>
  <si>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250</t>
  </si>
  <si>
    <t>251</t>
  </si>
  <si>
    <t>0106</t>
  </si>
  <si>
    <t xml:space="preserve">Безвозмездные перечисления государственным и муниципальным организациям            </t>
  </si>
  <si>
    <t>100</t>
  </si>
  <si>
    <t>120</t>
  </si>
  <si>
    <t>121</t>
  </si>
  <si>
    <t>122</t>
  </si>
  <si>
    <t>244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</si>
  <si>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</si>
  <si>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</si>
  <si>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</si>
  <si>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</si>
  <si>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</si>
  <si>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</si>
  <si>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</si>
  <si>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</si>
  <si>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</si>
  <si>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</si>
  <si>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</si>
  <si>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</si>
  <si>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</si>
  <si>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прочих налогов, сборов и иных платежей</t>
  </si>
  <si>
    <t>852</t>
  </si>
  <si>
    <t>0412</t>
  </si>
  <si>
    <t>ДРУГИЕ ВОПРОСЫ В ОБЛАСТИ НАЦИОНАЛЬНОЙ ЭКОНОМИКИ</t>
  </si>
  <si>
    <t>0113</t>
  </si>
  <si>
    <t>Сумма на 2017 год (руб.)</t>
  </si>
  <si>
    <t>224</t>
  </si>
  <si>
    <t>Арендная плата</t>
  </si>
  <si>
    <t>77 0 72 80000</t>
  </si>
  <si>
    <t>77 0 72 89999</t>
  </si>
  <si>
    <t>77 0 73 80000</t>
  </si>
  <si>
    <t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</si>
  <si>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</si>
  <si>
    <t>Функционирование высшего должностного лица органа местного самоуправления(глава муниципального образования)</t>
  </si>
  <si>
    <t>Осуществление функций органами местного самоуправления</t>
  </si>
  <si>
    <t>Расходы на выплаты персоналу в целях обеспечения выполнения функций муниципальными органами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</si>
  <si>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</si>
  <si>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</si>
  <si>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</si>
  <si>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</si>
  <si>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Функционирование местных администраций (центральный аппарат)</t>
  </si>
  <si>
    <t>Иные выплаты персоналу муниципальных органов, за исключением фонда оплаты труда</t>
  </si>
  <si>
    <t>Закупка товаров, работ, услуг для обеспечения муниципальных нужд</t>
  </si>
  <si>
    <t>Иные закупки товаров, работ и услуг для муниципальных  нужд</t>
  </si>
  <si>
    <t>Прочая закупка товаров, работ и услуг для обеспечения муниципальных нужд</t>
  </si>
  <si>
    <t xml:space="preserve">Расходы на обеспечение функций органов местного самоуправления 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</si>
  <si>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</si>
  <si>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</si>
  <si>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</si>
  <si>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Осуществление областных государственных полномочий по первичному воинскому учету, на территориях, где отсутствуют военные комиссариаты</t>
  </si>
  <si>
    <t>НАЦИОНАЛЬНАЯ БЕЗОПАСНОСТЬ  И ПРАВООХРАНИТЕЛЬНАЯ ДЕЯТЕЛЬНОСТЬ</t>
  </si>
  <si>
    <t>111</t>
  </si>
  <si>
    <t>119</t>
  </si>
  <si>
    <t>77 0 77 19999</t>
  </si>
  <si>
    <t>Муниципальная программа "Муниципальное управление"</t>
  </si>
  <si>
    <t>31 0 00 00000</t>
  </si>
  <si>
    <t>31 2 00 00000</t>
  </si>
  <si>
    <t>Подпрограмма "Повышение эффективности деятельности администрации Октябрьского муниципального образования"</t>
  </si>
  <si>
    <t>853</t>
  </si>
  <si>
    <t>Уплата иных платежей</t>
  </si>
  <si>
    <t>77 0 74 80000</t>
  </si>
  <si>
    <t>77 0 74 89160</t>
  </si>
  <si>
    <t>0107</t>
  </si>
  <si>
    <t>77 0 72 00000</t>
  </si>
  <si>
    <t>90 А 00 73150</t>
  </si>
  <si>
    <t>31 1 01 00000</t>
  </si>
  <si>
    <t>Мероприятие "Организация процесса управления и распоряжения муниципальным имуществом"</t>
  </si>
  <si>
    <t>31 1 01 80000</t>
  </si>
  <si>
    <t>31 1 01 89999</t>
  </si>
  <si>
    <t>31 1 02 00000</t>
  </si>
  <si>
    <t>31 1 02 80000</t>
  </si>
  <si>
    <t>31 1 02 89999</t>
  </si>
  <si>
    <t>Мероприятие "Организация процесса управления и распоряжения земельными участками"</t>
  </si>
  <si>
    <t>Обеспечение проведение выборов и референдумов</t>
  </si>
  <si>
    <t>Расходы на проведение выборов</t>
  </si>
  <si>
    <t>77 0 70 00000</t>
  </si>
  <si>
    <t>77 0 73 00000</t>
  </si>
  <si>
    <t>77 0 73 89999</t>
  </si>
  <si>
    <t xml:space="preserve">Расходы на выборы  депутатов Думы Октябрьского муниципального образования </t>
  </si>
  <si>
    <t>Расходы на выборы главы Октябрьского муниципального образования</t>
  </si>
  <si>
    <t>32 1 00 00000</t>
  </si>
  <si>
    <t>32 1 01 00000</t>
  </si>
  <si>
    <t>32 1 01 80000</t>
  </si>
  <si>
    <t>Мероприятия "Эвакуационные мероприятия"</t>
  </si>
  <si>
    <t>33 0 00 00000</t>
  </si>
  <si>
    <t>Мероприятие "Ремонт (реконструкция) автомобильных дорог"</t>
  </si>
  <si>
    <t>33 1 01 00000</t>
  </si>
  <si>
    <t>33 1 01 89999</t>
  </si>
  <si>
    <t>Мероприятие " Разработка проекта безопасности дорожного движения"</t>
  </si>
  <si>
    <t>33 2 01 00000</t>
  </si>
  <si>
    <t>33 2 01 80000</t>
  </si>
  <si>
    <t>33 2 02 00000</t>
  </si>
  <si>
    <t>33 2 02 80000</t>
  </si>
  <si>
    <t>33 2 02 89999</t>
  </si>
  <si>
    <t>Подпрограмма "Управление муниципальной собственностью"</t>
  </si>
  <si>
    <t>31 1 00 00000</t>
  </si>
  <si>
    <t>35 2 01 89999</t>
  </si>
  <si>
    <t>35 2 03 80000</t>
  </si>
  <si>
    <t>35 2 04 89999</t>
  </si>
  <si>
    <t>Муниципальная программа "Мероприятия по гражданской обороне, защите населения и территории от чрезвычайных ситуаций природного и техногенного характера и пожарной безопасности"</t>
  </si>
  <si>
    <t>36 0 00 00000</t>
  </si>
  <si>
    <t>Подпрограмма "Молодежная политика"</t>
  </si>
  <si>
    <t>36 1 00 00000</t>
  </si>
  <si>
    <t>36 1 01 00000</t>
  </si>
  <si>
    <t>36 1 01 80000</t>
  </si>
  <si>
    <t>36 1 01 89999</t>
  </si>
  <si>
    <t>36 2 01 80000</t>
  </si>
  <si>
    <t>36 2 02 00000</t>
  </si>
  <si>
    <t>36 3 00 00000</t>
  </si>
  <si>
    <t>36 3 01 89999</t>
  </si>
  <si>
    <t>Мероприятие "Поощрение одаренной и талантливой молодежи, организация и проведение мероприятий патриотического воспитания"</t>
  </si>
  <si>
    <t xml:space="preserve">Молодежная политика  </t>
  </si>
  <si>
    <t>880</t>
  </si>
  <si>
    <t>Специальные расходы</t>
  </si>
  <si>
    <t>540</t>
  </si>
  <si>
    <t>Иные межбюджеттные трансферты</t>
  </si>
  <si>
    <t>291</t>
  </si>
  <si>
    <t>Налоги, пошлины, сборы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</si>
  <si>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</si>
  <si>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</si>
  <si>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</si>
  <si>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</si>
  <si>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346</t>
  </si>
  <si>
    <t>349</t>
  </si>
  <si>
    <t>Увеличение стоимости горюче-смахочных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</si>
  <si>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</si>
  <si>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</si>
  <si>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оборотных запасов однократного применения</t>
  </si>
  <si>
    <t>90 А 00 51180</t>
  </si>
  <si>
    <t>35 2 05 80000</t>
  </si>
  <si>
    <t>Мероприятие "Благоуствойство территории"</t>
  </si>
  <si>
    <t>266</t>
  </si>
  <si>
    <t>Социальные пособия и компенсации персоналу в денежной форме</t>
  </si>
  <si>
    <t>292</t>
  </si>
  <si>
    <t>Штрафы за нарушение законодательства о налогах и сборах, законодательства о страховых взносах</t>
  </si>
  <si>
    <t>227</t>
  </si>
  <si>
    <t>Страхование</t>
  </si>
  <si>
    <t>295</t>
  </si>
  <si>
    <t>Другие экономические санкции</t>
  </si>
  <si>
    <t>992</t>
  </si>
  <si>
    <t>подпрограмма "Повышение эффективности органов местного самоуправление"</t>
  </si>
  <si>
    <t>Подпрограмма " Муниципальное управление  собственностью"</t>
  </si>
  <si>
    <t>Мероприятие "оформление земель в собственность "</t>
  </si>
  <si>
    <t>подпрограмма" Предупреждение ЧС природного и технического характера "</t>
  </si>
  <si>
    <t xml:space="preserve">Реализация направлений расходов основного мероприятия и (или) муниципальной программы, подпрограммы Мухинского  муниципального образования, а также не </t>
  </si>
  <si>
    <t>подпраграмма " Противодействие экстремизму и профилактика терраризма на территории Мухинского МО"</t>
  </si>
  <si>
    <t>0310</t>
  </si>
  <si>
    <t>Обеспечение пожарной безопасности</t>
  </si>
  <si>
    <t>МП " Мухинского МО Дороги местного значения 2020-2023г"</t>
  </si>
  <si>
    <t>Подпрограмма " Установка дорожных знаков ,обустройство пешеходных переходов "</t>
  </si>
  <si>
    <t xml:space="preserve">подпрограмма "Освещение дорог местного значения 2020-2023г" </t>
  </si>
  <si>
    <t>мероприятие2 " уличное освещение дорог местного значения "</t>
  </si>
  <si>
    <t>0408</t>
  </si>
  <si>
    <t>мероприятие " Создание условий для качественного обслуживание население транспортными  услугами "</t>
  </si>
  <si>
    <t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t>
  </si>
  <si>
    <t>мероприятие " Проведение комплекса органиционно -провавых мероприятий по управлению энергосбережений"</t>
  </si>
  <si>
    <t>Реализация направлений расходов основного мероприятия и (или) муниципальной программы, подпрограммы Мухинского  муниципального образования, а также не программным направлениям расходов органов местного самоуправления Мухинского  муниципального образования</t>
  </si>
  <si>
    <t>Подпрограммы "Организация досуга  жителей МО"</t>
  </si>
  <si>
    <t>Подпрограммы "Развитие физической культуры и массового спорта "</t>
  </si>
  <si>
    <t>41 0 00 00000</t>
  </si>
  <si>
    <t>мероприятие "Пенсия за выслугу лет муниципальным   служащим "</t>
  </si>
  <si>
    <t>264</t>
  </si>
  <si>
    <t>подпрограмма "Устойчивое развитие сельских  территорий</t>
  </si>
  <si>
    <t xml:space="preserve">мероприятие"Создание комфортных условий жизнидеетельности вселской местности </t>
  </si>
  <si>
    <t>41 1 00 00000</t>
  </si>
  <si>
    <t>41 1 01 00000</t>
  </si>
  <si>
    <t>41 1 01 80110</t>
  </si>
  <si>
    <t>41 1 01 80190</t>
  </si>
  <si>
    <t>41 2 01 80190</t>
  </si>
  <si>
    <t>41 1 02 0000</t>
  </si>
  <si>
    <t>41 1 02 80110</t>
  </si>
  <si>
    <t>41 1 02 80190</t>
  </si>
  <si>
    <t>41 1 02 89999</t>
  </si>
  <si>
    <t>41 0 00 0000</t>
  </si>
  <si>
    <t>77 0 03 83190</t>
  </si>
  <si>
    <t>77 0 03 84190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</si>
  <si>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t>
  </si>
  <si>
    <t>297</t>
  </si>
  <si>
    <t xml:space="preserve"> подпрограмма «Социальное обеспечение»</t>
  </si>
  <si>
    <t xml:space="preserve"> 41 3 00 00000</t>
  </si>
  <si>
    <t xml:space="preserve"> 41 3 01 00000</t>
  </si>
  <si>
    <t xml:space="preserve"> 41 3 01 88060 </t>
  </si>
  <si>
    <t>320</t>
  </si>
  <si>
    <t>321</t>
  </si>
  <si>
    <t>77 0 04 89160</t>
  </si>
  <si>
    <t>45 7 00 00000</t>
  </si>
  <si>
    <t>45 7 01 89999</t>
  </si>
  <si>
    <t>42 0 00 00000</t>
  </si>
  <si>
    <t>42 1 00 0000</t>
  </si>
  <si>
    <t>42 1 01 89999</t>
  </si>
  <si>
    <t>42 3 00 00000</t>
  </si>
  <si>
    <t>42 3 01 89999</t>
  </si>
  <si>
    <t>подпраграмма "  Обеспечение пожарной безопасности  "</t>
  </si>
  <si>
    <t>42 5 00 00000</t>
  </si>
  <si>
    <t>42 5 01 81110</t>
  </si>
  <si>
    <t>0705</t>
  </si>
  <si>
    <t>подпрограмма  "  Повышение эффективности деятельности органов местного самоуправления."</t>
  </si>
  <si>
    <t>мероприятие" Подготовка.переподготовка (повышение квалификации) кадров</t>
  </si>
  <si>
    <t>41 1 03 81190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</si>
  <si>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</si>
  <si>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</si>
  <si>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 мероприятия" повышенние уровня защиты населения территории от пожаров"</t>
  </si>
  <si>
    <t>43 5 00 00000</t>
  </si>
  <si>
    <t>43 0 00 00000</t>
  </si>
  <si>
    <t>43 5 01 89999</t>
  </si>
  <si>
    <t>Подпрограмма " Ремонт  и содержание   дорог местного значения "</t>
  </si>
  <si>
    <t>43 1 00 00000</t>
  </si>
  <si>
    <t>мероприятие " уличное освещение дорог местного значения "</t>
  </si>
  <si>
    <t>43 2 00 00000</t>
  </si>
  <si>
    <t>43 3 00 00000</t>
  </si>
  <si>
    <t>41 1 02 801190</t>
  </si>
  <si>
    <t>42 3 01 00000</t>
  </si>
  <si>
    <t>42 5 01 00000</t>
  </si>
  <si>
    <t>42 5 02 00000</t>
  </si>
  <si>
    <t>МП "  Дороги местного значения "</t>
  </si>
  <si>
    <t xml:space="preserve"> подпрограмма   « Устройство контейнерных  площадок и установка контейнеров  »</t>
  </si>
  <si>
    <t>45 0 00 00000</t>
  </si>
  <si>
    <t>44 0 00 00000</t>
  </si>
  <si>
    <t>44 1 00 00000</t>
  </si>
  <si>
    <t>44 1 01 89999</t>
  </si>
  <si>
    <t xml:space="preserve"> МП  " Развитие ЖКХ  и повышение энергоэффективности"</t>
  </si>
  <si>
    <t>«Энергоэффективность и развитие энергетики на территории»</t>
  </si>
  <si>
    <t>45 2 00 00000</t>
  </si>
  <si>
    <t>45 2 01 89999</t>
  </si>
  <si>
    <t>45 4 00 00000</t>
  </si>
  <si>
    <t>45 4 01 89999</t>
  </si>
  <si>
    <t xml:space="preserve">«Развитие культуры, спорта и молодежной политики» </t>
  </si>
  <si>
    <t>46 0 00 0000</t>
  </si>
  <si>
    <t>46 0 00 00000</t>
  </si>
  <si>
    <t>46 2 00 00000</t>
  </si>
  <si>
    <t>46 2 01 82110</t>
  </si>
  <si>
    <t>46 2 01 821190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</si>
  <si>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</si>
  <si>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</si>
  <si>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Социальные несоциальные выплаты персоналу в денежной форме </t>
  </si>
  <si>
    <t>Заработная плата</t>
  </si>
  <si>
    <r>
      <rPr>
        <b/>
        <sz val="9"/>
        <rFont val="Arial Narrow"/>
        <family val="2"/>
        <charset val="204"/>
      </rPr>
      <t>Увеличение стоимости строительных материалов"</t>
    </r>
    <r>
      <rPr>
        <sz val="9"/>
        <rFont val="Arial Narrow"/>
        <family val="2"/>
        <charset val="204"/>
      </rPr>
      <t xml:space="preserve">  </t>
    </r>
  </si>
  <si>
    <r>
      <rPr>
        <b/>
        <sz val="8"/>
        <rFont val="Arial Narrow"/>
        <family val="2"/>
        <charset val="204"/>
      </rPr>
      <t xml:space="preserve"> "Увеличение стоимости прочих оборотных запасов (материалов)"</t>
    </r>
    <r>
      <rPr>
        <sz val="8"/>
        <rFont val="Arial Narrow"/>
        <family val="2"/>
        <charset val="204"/>
      </rPr>
      <t xml:space="preserve"> КОСГУ относятся расходы по оплате договоров на приобретение (изготовление) прочих объектов, относящихся к материальным запасам, в том числе:</t>
    </r>
  </si>
  <si>
    <t>46 4 01 89999</t>
  </si>
  <si>
    <t>46 4 00 00000</t>
  </si>
  <si>
    <t>1000</t>
  </si>
  <si>
    <t>1001</t>
  </si>
  <si>
    <t>Муниципальная программа    муниципального образования «Эффективное муниципальное управление»</t>
  </si>
  <si>
    <t xml:space="preserve"> мероприятие   «  Создание  систем оздоровление население средствами физической культуры и спорта  МО гг»</t>
  </si>
  <si>
    <t>МОЛОДЕЖНАЯ ПОЛИТИКА И ОЗДОРОВЛЕНИЕ ДЕТЕЙ</t>
  </si>
  <si>
    <t>0700</t>
  </si>
  <si>
    <t>Жилищно-комунальное хозяйство</t>
  </si>
  <si>
    <t>мероприятие "установка дорожных знаков "</t>
  </si>
  <si>
    <t>мероприятие"Обустройство пешеходных  переходов "</t>
  </si>
  <si>
    <t>МП "  Дороги местного значения г"</t>
  </si>
  <si>
    <t>подпрограмма "  Эффективное и качественное обслуживание населения транспортными услугами "</t>
  </si>
  <si>
    <t>"Штрафы за нарушение законодательства</t>
  </si>
  <si>
    <t>мероприятие " Обеспечение деятельности главы МО "</t>
  </si>
  <si>
    <t>мероприятие " Обеспечение деятельности  администрации МО "</t>
  </si>
  <si>
    <t>МП " Муниципальные финансы"</t>
  </si>
  <si>
    <t>подпрограмма "Достоверный и качественный бюджетный учет"</t>
  </si>
  <si>
    <t>мероприятия " Обеспечение деятельности центролизованной бухгалтерии"</t>
  </si>
  <si>
    <t>мероприятие " Ремонт   дорог местного значения   "</t>
  </si>
  <si>
    <t>мероприятие "Содиржание дорог местного значение "</t>
  </si>
  <si>
    <t xml:space="preserve">подпрограмма "Освещение дорог местного значения г" </t>
  </si>
  <si>
    <t xml:space="preserve">Муниципальная программа " "Развитие малого и среднего предпринимательства " </t>
  </si>
  <si>
    <t>подпрограмма  " Благоустройство и комфортная среда "</t>
  </si>
  <si>
    <t>мероприятие " Повышение уровня благоустройства территории"</t>
  </si>
  <si>
    <t xml:space="preserve"> Комплексное развитие сельских  территорий МО гг.</t>
  </si>
  <si>
    <t>мероприяние " Профилактика наркомании , токсикомании и алкоголизма "</t>
  </si>
  <si>
    <t>46  2 03 89999</t>
  </si>
  <si>
    <t>1100</t>
  </si>
  <si>
    <t>46 6 01 0000</t>
  </si>
  <si>
    <t>46 6 01 89999</t>
  </si>
  <si>
    <t xml:space="preserve"> мероприятие   «  Содержание досуговых центров »</t>
  </si>
  <si>
    <t>41 2 01 00000</t>
  </si>
  <si>
    <t>41 2 00 00000</t>
  </si>
  <si>
    <t>41 2 01 89999</t>
  </si>
  <si>
    <t xml:space="preserve">МП "Эффективтивное муниципальное управление </t>
  </si>
  <si>
    <t>Пособия, компенсации и иные соц.выплаты гражданам, кроме публичных нормативных обязательств</t>
  </si>
  <si>
    <t>Социальные выплаты гражданам, кроме публичных, нормативных, социальных выплат</t>
  </si>
  <si>
    <t xml:space="preserve"> "Пенсии, пособия, выплачиваемые работодателями, нанимателями бывшим работникам в денежной форме</t>
  </si>
  <si>
    <t>43 102 89999</t>
  </si>
  <si>
    <t>43 2 01 89999</t>
  </si>
  <si>
    <t>43 1 01 89999</t>
  </si>
  <si>
    <t>43 3 01 89999</t>
  </si>
  <si>
    <t>43 3 02 89999</t>
  </si>
  <si>
    <t>Государственная программа Иркутской области «Управление государственными финансами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</si>
  <si>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</si>
  <si>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 xml:space="preserve"> мероприятия"  гражданской обороне, защита населения и территории от чрезвычайных ситуаций природного и техногенного характера "</t>
  </si>
  <si>
    <t xml:space="preserve"> мероприятия" информационно-пропагандное  обеспечение профилактики терроризма  и экстримизма "</t>
  </si>
  <si>
    <t>Основное мероприятие обеспечение деятельности муниципальной пожарной охраны</t>
  </si>
  <si>
    <t>42 5 01 81190</t>
  </si>
  <si>
    <t>42 5 02 89999</t>
  </si>
  <si>
    <t>Основное мероприятие Повышение уровня защиты население и территории от пожаров</t>
  </si>
  <si>
    <t xml:space="preserve">подпрограмма " Обеспечение благоприятных условий для развития малого и среднего бизнеса" </t>
  </si>
  <si>
    <t xml:space="preserve"> мероприятие   « Закупка  контейнерных площадок »</t>
  </si>
  <si>
    <t>46 6 00 0000</t>
  </si>
  <si>
    <t>МП  МО "Эффективтивное муниципальное управление на 2020-2022 год</t>
  </si>
  <si>
    <t>43 0 00 0000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</si>
  <si>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t>
  </si>
  <si>
    <t>Резервный фонд администрации  муниципального образования</t>
  </si>
  <si>
    <t xml:space="preserve"> 2020 год (руб.)</t>
  </si>
  <si>
    <t xml:space="preserve"> 2021 год (руб.)</t>
  </si>
  <si>
    <t xml:space="preserve"> 2022год (руб.)</t>
  </si>
  <si>
    <t>954</t>
  </si>
  <si>
    <t>46 2 01 89999</t>
  </si>
  <si>
    <t>Подпрограмма " Развитие библиотечного дела"</t>
  </si>
  <si>
    <t xml:space="preserve"> Основное мероприятие обеспечение деятельности библиотек</t>
  </si>
  <si>
    <t>46 3 01 83110</t>
  </si>
  <si>
    <t>0502</t>
  </si>
  <si>
    <t>Коммунальное хозяйство</t>
  </si>
  <si>
    <t xml:space="preserve">"ПП Модернизация коммунальной инфраструктуры,находящихся в муниципальной собственности " </t>
  </si>
  <si>
    <t xml:space="preserve"> Приложение № 11 к  проекту Бунбуйского  МО</t>
  </si>
  <si>
    <t>7030251180</t>
  </si>
  <si>
    <t>Ведомственная структура расходов бюджета Бунбуйского  муниципального образования на 2020 год. (по главным распорядителям средств районного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</si>
  <si>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r>
      <rPr>
        <b/>
        <sz val="10"/>
        <color indexed="8"/>
        <rFont val="Arial Cyr"/>
        <charset val="204"/>
      </rPr>
      <t xml:space="preserve"> "Иные выплаты текущего характера организациям"</t>
    </r>
    <r>
      <rPr>
        <sz val="10"/>
        <color indexed="8"/>
        <rFont val="Arial Cyr"/>
        <charset val="204"/>
      </rPr>
      <t xml:space="preserve"> </t>
    </r>
  </si>
  <si>
    <t xml:space="preserve"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</si>
  <si>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>Основное мероприятие "Обеспечение эффективного управления экономическим развитием Иркутской области".</t>
  </si>
  <si>
    <t>71101S2370</t>
  </si>
  <si>
    <t>МП  "Эффективтивное муниципальное управление на 2020-2022 год</t>
  </si>
  <si>
    <t>МП "Безопасное муниципальное образование "</t>
  </si>
  <si>
    <t>МП   "Безопасное муниципальное образование "</t>
  </si>
  <si>
    <t xml:space="preserve"> </t>
  </si>
  <si>
    <t>Глава  Бунбуйского муниципального образования</t>
  </si>
  <si>
    <t>С.П.Левшаков</t>
  </si>
  <si>
    <t xml:space="preserve"> Приложение № 10 к  проекту Бунбуйского  МО от 30.06.2020г №74</t>
  </si>
  <si>
    <t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t>
  </si>
  <si>
    <t>64Ж017414</t>
  </si>
  <si>
    <t>Иные закупки товаров, работ и услуг для обеспечения муниципальных нужд</t>
  </si>
  <si>
    <t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t>
  </si>
  <si>
    <t>64ж0472931</t>
  </si>
  <si>
    <t>подпрограмма " Комплексные меры профилактики  наркомании и других социально-негативных явлений"</t>
  </si>
  <si>
    <t>иные межбюджетные трансферты на восстановление мемориальных сооружений и объектов увековечивающих память погибших при защите Отечества</t>
  </si>
  <si>
    <t>55 1 017 411</t>
  </si>
  <si>
    <t>000</t>
  </si>
  <si>
    <t>00 0 00 00000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</si>
</sst>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yr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indexed="53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4"/>
      <name val="Arial"/>
      <family val="2"/>
      <charset val="204"/>
    </font>
    <font>
      <b/>
      <sz val="8"/>
      <color theme="4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sz val="8"/>
      <color theme="4" tint="-0.24997711111789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sz val="10"/>
      <color rgb="FF00B05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Yandex-sans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66">
    <xf numFmtId="0" fontId="0" fillId="0" borderId="0" xfId="0"/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49" fontId="9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/>
    <xf numFmtId="0" fontId="4" fillId="0" borderId="1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0" fillId="3" borderId="0" xfId="0" applyFill="1"/>
    <xf numFmtId="0" fontId="3" fillId="0" borderId="0" xfId="0" applyFont="1" applyAlignment="1">
      <alignment horizontal="center" wrapText="1"/>
    </xf>
    <xf numFmtId="4" fontId="0" fillId="0" borderId="0" xfId="0" applyNumberFormat="1"/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wrapText="1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wrapText="1"/>
    </xf>
    <xf numFmtId="0" fontId="3" fillId="7" borderId="5" xfId="0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25" fillId="7" borderId="12" xfId="0" applyNumberFormat="1" applyFont="1" applyFill="1" applyBorder="1" applyAlignment="1">
      <alignment vertical="top" wrapText="1"/>
    </xf>
    <xf numFmtId="49" fontId="5" fillId="7" borderId="12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49" fontId="6" fillId="7" borderId="9" xfId="0" applyNumberFormat="1" applyFont="1" applyFill="1" applyBorder="1" applyAlignment="1">
      <alignment horizontal="left" vertical="top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top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2" fontId="35" fillId="7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49" fontId="7" fillId="7" borderId="3" xfId="0" applyNumberFormat="1" applyFont="1" applyFill="1" applyBorder="1" applyAlignment="1">
      <alignment wrapText="1"/>
    </xf>
    <xf numFmtId="49" fontId="22" fillId="7" borderId="3" xfId="0" applyNumberFormat="1" applyFont="1" applyFill="1" applyBorder="1" applyAlignment="1">
      <alignment wrapText="1"/>
    </xf>
    <xf numFmtId="49" fontId="3" fillId="7" borderId="1" xfId="0" applyNumberFormat="1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5" xfId="0" applyFont="1" applyFill="1" applyBorder="1" applyAlignment="1">
      <alignment horizontal="justify" vertical="top" wrapText="1"/>
    </xf>
    <xf numFmtId="0" fontId="2" fillId="7" borderId="3" xfId="0" applyFont="1" applyFill="1" applyBorder="1" applyAlignment="1">
      <alignment horizontal="justify" vertical="top" wrapText="1"/>
    </xf>
    <xf numFmtId="0" fontId="3" fillId="7" borderId="3" xfId="0" applyFont="1" applyFill="1" applyBorder="1" applyAlignment="1">
      <alignment horizontal="justify" vertical="top" wrapText="1"/>
    </xf>
    <xf numFmtId="0" fontId="30" fillId="7" borderId="1" xfId="0" applyFont="1" applyFill="1" applyBorder="1"/>
    <xf numFmtId="49" fontId="22" fillId="7" borderId="11" xfId="0" applyNumberFormat="1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vertical="top" wrapText="1"/>
    </xf>
    <xf numFmtId="0" fontId="5" fillId="7" borderId="1" xfId="0" applyFont="1" applyFill="1" applyBorder="1"/>
    <xf numFmtId="0" fontId="2" fillId="7" borderId="3" xfId="0" applyFont="1" applyFill="1" applyBorder="1" applyAlignment="1">
      <alignment wrapText="1"/>
    </xf>
    <xf numFmtId="49" fontId="2" fillId="7" borderId="1" xfId="0" applyNumberFormat="1" applyFont="1" applyFill="1" applyBorder="1" applyAlignment="1">
      <alignment wrapText="1"/>
    </xf>
    <xf numFmtId="49" fontId="2" fillId="7" borderId="6" xfId="0" applyNumberFormat="1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9" fontId="7" fillId="7" borderId="1" xfId="0" applyNumberFormat="1" applyFont="1" applyFill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left" vertical="top" wrapText="1"/>
    </xf>
    <xf numFmtId="2" fontId="36" fillId="7" borderId="23" xfId="0" applyNumberFormat="1" applyFont="1" applyFill="1" applyBorder="1" applyAlignment="1">
      <alignment vertical="top" wrapText="1"/>
    </xf>
    <xf numFmtId="0" fontId="2" fillId="7" borderId="3" xfId="0" applyFont="1" applyFill="1" applyBorder="1"/>
    <xf numFmtId="0" fontId="3" fillId="7" borderId="0" xfId="0" applyFont="1" applyFill="1"/>
    <xf numFmtId="49" fontId="3" fillId="7" borderId="10" xfId="0" applyNumberFormat="1" applyFont="1" applyFill="1" applyBorder="1" applyAlignment="1">
      <alignment wrapText="1"/>
    </xf>
    <xf numFmtId="0" fontId="15" fillId="7" borderId="0" xfId="0" applyFont="1" applyFill="1" applyAlignment="1">
      <alignment vertical="center" wrapText="1"/>
    </xf>
    <xf numFmtId="49" fontId="17" fillId="7" borderId="3" xfId="0" applyNumberFormat="1" applyFont="1" applyFill="1" applyBorder="1" applyAlignment="1">
      <alignment wrapText="1"/>
    </xf>
    <xf numFmtId="0" fontId="7" fillId="7" borderId="0" xfId="0" applyFont="1" applyFill="1" applyAlignment="1">
      <alignment horizontal="justify"/>
    </xf>
    <xf numFmtId="49" fontId="6" fillId="7" borderId="8" xfId="0" applyNumberFormat="1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justify" vertical="top" wrapText="1"/>
    </xf>
    <xf numFmtId="49" fontId="4" fillId="7" borderId="12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horizontal="left" vertical="top" wrapText="1"/>
    </xf>
    <xf numFmtId="0" fontId="26" fillId="7" borderId="1" xfId="0" applyFont="1" applyFill="1" applyBorder="1" applyAlignment="1">
      <alignment horizontal="left" vertical="top" wrapText="1"/>
    </xf>
    <xf numFmtId="0" fontId="26" fillId="7" borderId="3" xfId="0" applyFont="1" applyFill="1" applyBorder="1" applyAlignment="1">
      <alignment horizontal="left" vertical="top" wrapText="1"/>
    </xf>
    <xf numFmtId="0" fontId="7" fillId="7" borderId="0" xfId="0" applyFont="1" applyFill="1"/>
    <xf numFmtId="0" fontId="7" fillId="7" borderId="1" xfId="0" applyFont="1" applyFill="1" applyBorder="1" applyAlignment="1">
      <alignment horizontal="left" wrapText="1"/>
    </xf>
    <xf numFmtId="0" fontId="28" fillId="7" borderId="8" xfId="0" applyFont="1" applyFill="1" applyBorder="1" applyAlignment="1">
      <alignment horizontal="left" vertical="top" wrapText="1"/>
    </xf>
    <xf numFmtId="0" fontId="16" fillId="7" borderId="0" xfId="0" applyFont="1" applyFill="1"/>
    <xf numFmtId="0" fontId="17" fillId="7" borderId="1" xfId="0" applyFont="1" applyFill="1" applyBorder="1" applyAlignment="1">
      <alignment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3" fillId="7" borderId="3" xfId="0" applyFont="1" applyFill="1" applyBorder="1"/>
    <xf numFmtId="0" fontId="5" fillId="7" borderId="1" xfId="0" applyFont="1" applyFill="1" applyBorder="1" applyAlignment="1">
      <alignment vertical="center"/>
    </xf>
    <xf numFmtId="0" fontId="37" fillId="7" borderId="13" xfId="0" applyFont="1" applyFill="1" applyBorder="1" applyAlignment="1">
      <alignment horizontal="left" wrapText="1"/>
    </xf>
    <xf numFmtId="0" fontId="26" fillId="7" borderId="8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7" borderId="1" xfId="0" applyFont="1" applyFill="1" applyBorder="1"/>
    <xf numFmtId="0" fontId="27" fillId="7" borderId="8" xfId="0" applyFont="1" applyFill="1" applyBorder="1" applyAlignment="1">
      <alignment horizontal="left" vertical="top" wrapText="1"/>
    </xf>
    <xf numFmtId="0" fontId="30" fillId="7" borderId="1" xfId="0" applyFont="1" applyFill="1" applyBorder="1" applyAlignment="1">
      <alignment vertical="center"/>
    </xf>
    <xf numFmtId="0" fontId="40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2" fillId="2" borderId="11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vertical="center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14" fillId="7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top" wrapText="1"/>
    </xf>
    <xf numFmtId="4" fontId="4" fillId="6" borderId="4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9" borderId="3" xfId="0" applyNumberFormat="1" applyFont="1" applyFill="1" applyBorder="1" applyAlignment="1">
      <alignment horizontal="center" vertical="top" wrapText="1"/>
    </xf>
    <xf numFmtId="4" fontId="4" fillId="9" borderId="4" xfId="0" applyNumberFormat="1" applyFont="1" applyFill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top" wrapText="1"/>
    </xf>
    <xf numFmtId="4" fontId="5" fillId="11" borderId="3" xfId="0" applyNumberFormat="1" applyFont="1" applyFill="1" applyBorder="1" applyAlignment="1">
      <alignment horizontal="center" vertical="top" wrapText="1"/>
    </xf>
    <xf numFmtId="4" fontId="5" fillId="11" borderId="4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top" wrapText="1"/>
    </xf>
    <xf numFmtId="4" fontId="4" fillId="7" borderId="4" xfId="0" applyNumberFormat="1" applyFont="1" applyFill="1" applyBorder="1" applyAlignment="1">
      <alignment horizontal="center" vertical="top" wrapText="1"/>
    </xf>
    <xf numFmtId="4" fontId="5" fillId="5" borderId="3" xfId="0" applyNumberFormat="1" applyFont="1" applyFill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" fontId="4" fillId="11" borderId="3" xfId="0" applyNumberFormat="1" applyFont="1" applyFill="1" applyBorder="1" applyAlignment="1">
      <alignment horizontal="center" vertical="top" wrapText="1"/>
    </xf>
    <xf numFmtId="4" fontId="4" fillId="11" borderId="4" xfId="0" applyNumberFormat="1" applyFont="1" applyFill="1" applyBorder="1" applyAlignment="1">
      <alignment horizontal="center" vertical="top" wrapText="1"/>
    </xf>
    <xf numFmtId="4" fontId="4" fillId="8" borderId="3" xfId="0" applyNumberFormat="1" applyFont="1" applyFill="1" applyBorder="1" applyAlignment="1">
      <alignment horizontal="center" vertical="top" wrapText="1"/>
    </xf>
    <xf numFmtId="4" fontId="4" fillId="8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11" borderId="4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top"/>
    </xf>
    <xf numFmtId="4" fontId="4" fillId="7" borderId="4" xfId="0" applyNumberFormat="1" applyFont="1" applyFill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7" borderId="3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top" wrapText="1"/>
    </xf>
    <xf numFmtId="4" fontId="14" fillId="0" borderId="4" xfId="0" applyNumberFormat="1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4" fontId="14" fillId="7" borderId="3" xfId="0" applyNumberFormat="1" applyFont="1" applyFill="1" applyBorder="1" applyAlignment="1">
      <alignment horizontal="center" vertical="top" wrapText="1"/>
    </xf>
    <xf numFmtId="4" fontId="14" fillId="7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4" fontId="23" fillId="0" borderId="4" xfId="0" applyNumberFormat="1" applyFont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4" fontId="5" fillId="8" borderId="3" xfId="0" applyNumberFormat="1" applyFont="1" applyFill="1" applyBorder="1" applyAlignment="1">
      <alignment horizontal="center" vertical="top" wrapText="1"/>
    </xf>
    <xf numFmtId="4" fontId="5" fillId="8" borderId="4" xfId="0" applyNumberFormat="1" applyFont="1" applyFill="1" applyBorder="1" applyAlignment="1">
      <alignment horizontal="center" vertical="top" wrapText="1"/>
    </xf>
    <xf numFmtId="4" fontId="14" fillId="0" borderId="4" xfId="0" applyNumberFormat="1" applyFont="1" applyFill="1" applyBorder="1" applyAlignment="1">
      <alignment horizontal="center" vertical="top" wrapText="1"/>
    </xf>
    <xf numFmtId="4" fontId="13" fillId="9" borderId="3" xfId="0" applyNumberFormat="1" applyFont="1" applyFill="1" applyBorder="1" applyAlignment="1">
      <alignment horizontal="center" vertical="top" wrapText="1"/>
    </xf>
    <xf numFmtId="0" fontId="20" fillId="9" borderId="4" xfId="0" applyFont="1" applyFill="1" applyBorder="1" applyAlignment="1">
      <alignment horizontal="center" vertical="top" wrapText="1"/>
    </xf>
    <xf numFmtId="4" fontId="13" fillId="7" borderId="3" xfId="0" applyNumberFormat="1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4" fontId="14" fillId="5" borderId="3" xfId="0" applyNumberFormat="1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14" fillId="4" borderId="3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 wrapText="1"/>
    </xf>
    <xf numFmtId="4" fontId="32" fillId="0" borderId="3" xfId="0" applyNumberFormat="1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0" fillId="7" borderId="3" xfId="0" applyNumberFormat="1" applyFont="1" applyFill="1" applyBorder="1" applyAlignment="1">
      <alignment horizontal="center" vertical="top" wrapText="1"/>
    </xf>
    <xf numFmtId="4" fontId="0" fillId="7" borderId="4" xfId="0" applyNumberFormat="1" applyFont="1" applyFill="1" applyBorder="1" applyAlignment="1">
      <alignment horizontal="center" vertical="top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" fontId="31" fillId="0" borderId="3" xfId="0" applyNumberFormat="1" applyFont="1" applyBorder="1" applyAlignment="1">
      <alignment horizontal="center" vertical="top" wrapText="1"/>
    </xf>
    <xf numFmtId="4" fontId="31" fillId="0" borderId="4" xfId="0" applyNumberFormat="1" applyFont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left" vertical="top" wrapText="1" indent="1"/>
    </xf>
    <xf numFmtId="4" fontId="4" fillId="0" borderId="4" xfId="0" applyNumberFormat="1" applyFont="1" applyFill="1" applyBorder="1" applyAlignment="1">
      <alignment horizontal="left" vertical="top" wrapText="1" indent="1"/>
    </xf>
    <xf numFmtId="4" fontId="4" fillId="8" borderId="3" xfId="0" applyNumberFormat="1" applyFont="1" applyFill="1" applyBorder="1" applyAlignment="1">
      <alignment horizontal="left" vertical="top" wrapText="1" indent="1"/>
    </xf>
    <xf numFmtId="4" fontId="4" fillId="8" borderId="4" xfId="0" applyNumberFormat="1" applyFont="1" applyFill="1" applyBorder="1" applyAlignment="1">
      <alignment horizontal="left" vertical="top" wrapText="1" indent="1"/>
    </xf>
    <xf numFmtId="4" fontId="5" fillId="6" borderId="3" xfId="0" applyNumberFormat="1" applyFont="1" applyFill="1" applyBorder="1" applyAlignment="1">
      <alignment horizontal="center" vertical="top" wrapText="1"/>
    </xf>
    <xf numFmtId="4" fontId="5" fillId="6" borderId="4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top" wrapText="1"/>
    </xf>
    <xf numFmtId="4" fontId="13" fillId="7" borderId="4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11" borderId="6" xfId="0" applyNumberFormat="1" applyFont="1" applyFill="1" applyBorder="1" applyAlignment="1">
      <alignment horizontal="center" vertical="top" wrapText="1"/>
    </xf>
    <xf numFmtId="4" fontId="4" fillId="11" borderId="7" xfId="0" applyNumberFormat="1" applyFont="1" applyFill="1" applyBorder="1" applyAlignment="1">
      <alignment horizontal="center" vertical="top" wrapText="1"/>
    </xf>
    <xf numFmtId="4" fontId="4" fillId="10" borderId="6" xfId="0" applyNumberFormat="1" applyFont="1" applyFill="1" applyBorder="1" applyAlignment="1">
      <alignment horizontal="center" vertical="top" wrapText="1"/>
    </xf>
    <xf numFmtId="4" fontId="4" fillId="10" borderId="7" xfId="0" applyNumberFormat="1" applyFont="1" applyFill="1" applyBorder="1" applyAlignment="1">
      <alignment horizontal="center" vertical="top" wrapText="1"/>
    </xf>
    <xf numFmtId="4" fontId="24" fillId="0" borderId="3" xfId="0" applyNumberFormat="1" applyFont="1" applyBorder="1" applyAlignment="1">
      <alignment horizontal="center" vertical="top" wrapText="1"/>
    </xf>
    <xf numFmtId="4" fontId="24" fillId="0" borderId="4" xfId="0" applyNumberFormat="1" applyFon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4" fillId="8" borderId="4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0" fontId="34" fillId="0" borderId="0" xfId="0" applyNumberFormat="1" applyFont="1" applyFill="1" applyBorder="1" applyAlignment="1">
      <alignment horizontal="center" vertical="top" wrapText="1" readingOrder="1"/>
    </xf>
    <xf numFmtId="0" fontId="0" fillId="0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2020'!$G$24:$G$493</c:f>
            </c:numRef>
          </c:val>
        </c:ser>
        <c:ser>
          <c:idx val="1"/>
          <c:order val="1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2020'!$H$24:$H$493</c:f>
              <c:numCache>
                <c:formatCode>#,##0.00</c:formatCode>
                <c:ptCount val="208"/>
                <c:pt idx="64">
                  <c:v>92000</c:v>
                </c:pt>
                <c:pt idx="65">
                  <c:v>92000</c:v>
                </c:pt>
                <c:pt idx="66">
                  <c:v>92000</c:v>
                </c:pt>
                <c:pt idx="78">
                  <c:v>70000</c:v>
                </c:pt>
                <c:pt idx="79">
                  <c:v>70000</c:v>
                </c:pt>
                <c:pt idx="80">
                  <c:v>70000</c:v>
                </c:pt>
                <c:pt idx="154">
                  <c:v>1320700</c:v>
                </c:pt>
                <c:pt idx="155">
                  <c:v>1320700</c:v>
                </c:pt>
                <c:pt idx="156">
                  <c:v>1320700</c:v>
                </c:pt>
                <c:pt idx="157">
                  <c:v>136100</c:v>
                </c:pt>
                <c:pt idx="158">
                  <c:v>136100</c:v>
                </c:pt>
                <c:pt idx="159">
                  <c:v>136100</c:v>
                </c:pt>
                <c:pt idx="192">
                  <c:v>190000</c:v>
                </c:pt>
                <c:pt idx="193">
                  <c:v>190000</c:v>
                </c:pt>
                <c:pt idx="194">
                  <c:v>190000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2020'!$I$24:$I$493</c:f>
              <c:numCache>
                <c:formatCode>#,##0.00</c:formatCode>
                <c:ptCount val="208"/>
                <c:pt idx="1">
                  <c:v>5718528</c:v>
                </c:pt>
                <c:pt idx="2">
                  <c:v>721000</c:v>
                </c:pt>
                <c:pt idx="3">
                  <c:v>721000</c:v>
                </c:pt>
                <c:pt idx="4">
                  <c:v>721000</c:v>
                </c:pt>
                <c:pt idx="5">
                  <c:v>721000</c:v>
                </c:pt>
                <c:pt idx="6">
                  <c:v>556000</c:v>
                </c:pt>
                <c:pt idx="7">
                  <c:v>455100</c:v>
                </c:pt>
                <c:pt idx="8">
                  <c:v>0</c:v>
                </c:pt>
                <c:pt idx="9">
                  <c:v>165000</c:v>
                </c:pt>
                <c:pt idx="10">
                  <c:v>4338192.18</c:v>
                </c:pt>
                <c:pt idx="11">
                  <c:v>4338192.18</c:v>
                </c:pt>
                <c:pt idx="12">
                  <c:v>3625892.18</c:v>
                </c:pt>
                <c:pt idx="13">
                  <c:v>2682364.1800000002</c:v>
                </c:pt>
                <c:pt idx="14">
                  <c:v>943528</c:v>
                </c:pt>
                <c:pt idx="15">
                  <c:v>0</c:v>
                </c:pt>
                <c:pt idx="16">
                  <c:v>670100</c:v>
                </c:pt>
                <c:pt idx="17">
                  <c:v>162000</c:v>
                </c:pt>
                <c:pt idx="19">
                  <c:v>42200</c:v>
                </c:pt>
                <c:pt idx="20">
                  <c:v>658635.81999999995</c:v>
                </c:pt>
                <c:pt idx="21">
                  <c:v>658635.81999999995</c:v>
                </c:pt>
                <c:pt idx="22">
                  <c:v>31573.32</c:v>
                </c:pt>
                <c:pt idx="23">
                  <c:v>31573.32</c:v>
                </c:pt>
                <c:pt idx="24">
                  <c:v>627062.5</c:v>
                </c:pt>
                <c:pt idx="25">
                  <c:v>627062.5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  <c:pt idx="30">
                  <c:v>15000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5000</c:v>
                </c:pt>
                <c:pt idx="42">
                  <c:v>126700</c:v>
                </c:pt>
                <c:pt idx="43">
                  <c:v>126700</c:v>
                </c:pt>
                <c:pt idx="44">
                  <c:v>132950</c:v>
                </c:pt>
                <c:pt idx="45">
                  <c:v>121850</c:v>
                </c:pt>
                <c:pt idx="46">
                  <c:v>121850</c:v>
                </c:pt>
                <c:pt idx="47">
                  <c:v>28100</c:v>
                </c:pt>
                <c:pt idx="48">
                  <c:v>0</c:v>
                </c:pt>
                <c:pt idx="49">
                  <c:v>11100</c:v>
                </c:pt>
                <c:pt idx="50">
                  <c:v>4850</c:v>
                </c:pt>
                <c:pt idx="51">
                  <c:v>4850</c:v>
                </c:pt>
                <c:pt idx="53">
                  <c:v>16000</c:v>
                </c:pt>
                <c:pt idx="54">
                  <c:v>6000</c:v>
                </c:pt>
                <c:pt idx="55">
                  <c:v>5000</c:v>
                </c:pt>
                <c:pt idx="56">
                  <c:v>5000</c:v>
                </c:pt>
                <c:pt idx="57">
                  <c:v>5000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5000</c:v>
                </c:pt>
                <c:pt idx="63">
                  <c:v>0</c:v>
                </c:pt>
                <c:pt idx="67">
                  <c:v>10000</c:v>
                </c:pt>
                <c:pt idx="68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5000</c:v>
                </c:pt>
                <c:pt idx="81">
                  <c:v>231800</c:v>
                </c:pt>
                <c:pt idx="82">
                  <c:v>231800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226800</c:v>
                </c:pt>
                <c:pt idx="89">
                  <c:v>226800</c:v>
                </c:pt>
                <c:pt idx="90">
                  <c:v>181800</c:v>
                </c:pt>
                <c:pt idx="91">
                  <c:v>141800</c:v>
                </c:pt>
                <c:pt idx="92">
                  <c:v>141800</c:v>
                </c:pt>
                <c:pt idx="93">
                  <c:v>141800</c:v>
                </c:pt>
                <c:pt idx="94">
                  <c:v>141800</c:v>
                </c:pt>
                <c:pt idx="95">
                  <c:v>141800</c:v>
                </c:pt>
                <c:pt idx="96">
                  <c:v>40000</c:v>
                </c:pt>
                <c:pt idx="97">
                  <c:v>40000</c:v>
                </c:pt>
                <c:pt idx="98">
                  <c:v>40000</c:v>
                </c:pt>
                <c:pt idx="99">
                  <c:v>40000</c:v>
                </c:pt>
                <c:pt idx="100">
                  <c:v>40000</c:v>
                </c:pt>
                <c:pt idx="101">
                  <c:v>50000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80000</c:v>
                </c:pt>
                <c:pt idx="109">
                  <c:v>45000</c:v>
                </c:pt>
                <c:pt idx="110">
                  <c:v>45000</c:v>
                </c:pt>
                <c:pt idx="111">
                  <c:v>45000</c:v>
                </c:pt>
                <c:pt idx="112">
                  <c:v>45000</c:v>
                </c:pt>
                <c:pt idx="113">
                  <c:v>45000</c:v>
                </c:pt>
                <c:pt idx="114">
                  <c:v>45000</c:v>
                </c:pt>
                <c:pt idx="115">
                  <c:v>30000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5000</c:v>
                </c:pt>
                <c:pt idx="122">
                  <c:v>5000</c:v>
                </c:pt>
                <c:pt idx="123">
                  <c:v>5000</c:v>
                </c:pt>
                <c:pt idx="124">
                  <c:v>5000</c:v>
                </c:pt>
                <c:pt idx="125">
                  <c:v>5000</c:v>
                </c:pt>
                <c:pt idx="126">
                  <c:v>5000</c:v>
                </c:pt>
                <c:pt idx="127">
                  <c:v>436800</c:v>
                </c:pt>
                <c:pt idx="128">
                  <c:v>40000</c:v>
                </c:pt>
                <c:pt idx="129">
                  <c:v>40000</c:v>
                </c:pt>
                <c:pt idx="130">
                  <c:v>40000</c:v>
                </c:pt>
                <c:pt idx="131">
                  <c:v>40000</c:v>
                </c:pt>
                <c:pt idx="132">
                  <c:v>40000</c:v>
                </c:pt>
                <c:pt idx="133">
                  <c:v>40000</c:v>
                </c:pt>
                <c:pt idx="134">
                  <c:v>396800</c:v>
                </c:pt>
                <c:pt idx="135">
                  <c:v>396800</c:v>
                </c:pt>
                <c:pt idx="136">
                  <c:v>396800</c:v>
                </c:pt>
                <c:pt idx="137">
                  <c:v>40000</c:v>
                </c:pt>
                <c:pt idx="138">
                  <c:v>40000</c:v>
                </c:pt>
                <c:pt idx="139">
                  <c:v>40000</c:v>
                </c:pt>
                <c:pt idx="140">
                  <c:v>40000</c:v>
                </c:pt>
                <c:pt idx="141">
                  <c:v>40000</c:v>
                </c:pt>
                <c:pt idx="142">
                  <c:v>5000</c:v>
                </c:pt>
                <c:pt idx="143">
                  <c:v>5000</c:v>
                </c:pt>
                <c:pt idx="144">
                  <c:v>5000</c:v>
                </c:pt>
                <c:pt idx="145">
                  <c:v>5000</c:v>
                </c:pt>
                <c:pt idx="146">
                  <c:v>5000</c:v>
                </c:pt>
                <c:pt idx="147">
                  <c:v>351800</c:v>
                </c:pt>
                <c:pt idx="148">
                  <c:v>351800</c:v>
                </c:pt>
                <c:pt idx="149">
                  <c:v>351800</c:v>
                </c:pt>
                <c:pt idx="150">
                  <c:v>351800</c:v>
                </c:pt>
                <c:pt idx="151">
                  <c:v>351800</c:v>
                </c:pt>
                <c:pt idx="152">
                  <c:v>351800</c:v>
                </c:pt>
                <c:pt idx="153">
                  <c:v>180000</c:v>
                </c:pt>
                <c:pt idx="160">
                  <c:v>2000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1892200</c:v>
                </c:pt>
                <c:pt idx="175">
                  <c:v>1892200</c:v>
                </c:pt>
                <c:pt idx="176">
                  <c:v>1398600</c:v>
                </c:pt>
                <c:pt idx="177">
                  <c:v>1398600</c:v>
                </c:pt>
                <c:pt idx="179">
                  <c:v>1025600</c:v>
                </c:pt>
                <c:pt idx="180">
                  <c:v>787600</c:v>
                </c:pt>
                <c:pt idx="181">
                  <c:v>456000</c:v>
                </c:pt>
                <c:pt idx="182">
                  <c:v>238000</c:v>
                </c:pt>
                <c:pt idx="183">
                  <c:v>362000</c:v>
                </c:pt>
                <c:pt idx="184">
                  <c:v>362000</c:v>
                </c:pt>
                <c:pt idx="185">
                  <c:v>362000</c:v>
                </c:pt>
                <c:pt idx="186">
                  <c:v>13000</c:v>
                </c:pt>
                <c:pt idx="187">
                  <c:v>11000</c:v>
                </c:pt>
                <c:pt idx="188">
                  <c:v>493600</c:v>
                </c:pt>
                <c:pt idx="189">
                  <c:v>493600</c:v>
                </c:pt>
                <c:pt idx="190">
                  <c:v>379600</c:v>
                </c:pt>
                <c:pt idx="191">
                  <c:v>114000</c:v>
                </c:pt>
                <c:pt idx="195">
                  <c:v>3000</c:v>
                </c:pt>
                <c:pt idx="196">
                  <c:v>3000</c:v>
                </c:pt>
                <c:pt idx="197">
                  <c:v>3000</c:v>
                </c:pt>
                <c:pt idx="198">
                  <c:v>3000</c:v>
                </c:pt>
                <c:pt idx="199">
                  <c:v>3000</c:v>
                </c:pt>
                <c:pt idx="200">
                  <c:v>3000</c:v>
                </c:pt>
                <c:pt idx="201">
                  <c:v>3000</c:v>
                </c:pt>
                <c:pt idx="202">
                  <c:v>3000</c:v>
                </c:pt>
                <c:pt idx="203">
                  <c:v>143400</c:v>
                </c:pt>
                <c:pt idx="204">
                  <c:v>143400</c:v>
                </c:pt>
                <c:pt idx="205">
                  <c:v>143400</c:v>
                </c:pt>
                <c:pt idx="206">
                  <c:v>143400</c:v>
                </c:pt>
                <c:pt idx="207">
                  <c:v>143400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2020'!$J$24:$J$493</c:f>
            </c:numRef>
          </c:val>
        </c:ser>
        <c:ser>
          <c:idx val="4"/>
          <c:order val="4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2020'!$K$24:$K$493</c:f>
            </c:numRef>
          </c:val>
        </c:ser>
        <c:ser>
          <c:idx val="5"/>
          <c:order val="5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2020'!$L$24:$L$493</c:f>
            </c:numRef>
          </c:val>
        </c:ser>
        <c:ser>
          <c:idx val="6"/>
          <c:order val="6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2020'!$M$24:$M$493</c:f>
            </c:numRef>
          </c:val>
        </c:ser>
        <c:ser>
          <c:idx val="7"/>
          <c:order val="7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2020'!$N$24:$N$493</c:f>
            </c:numRef>
          </c:val>
        </c:ser>
        <c:ser>
          <c:idx val="8"/>
          <c:order val="8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2020'!$O$24:$O$493</c:f>
            </c:numRef>
          </c:val>
        </c:ser>
        <c:ser>
          <c:idx val="9"/>
          <c:order val="9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2020'!$P$24:$P$493</c:f>
            </c:numRef>
          </c:val>
        </c:ser>
        <c:ser>
          <c:idx val="10"/>
          <c:order val="10"/>
          <c:invertIfNegative val="0"/>
          <c:cat>
            <c:multiLvlStrRef>
              <c:f>'июнь 2020'!$A$24:$F$493</c:f>
              <c:multiLvlStrCache>
                <c:ptCount val="208"/>
                <c:lvl>
                  <c:pt idx="0">
                    <c:v>КВР</c:v>
                  </c:pt>
                  <c:pt idx="5">
                    <c:v>120</c:v>
                  </c:pt>
                  <c:pt idx="6">
                    <c:v>121</c:v>
                  </c:pt>
                  <c:pt idx="7">
                    <c:v>121</c:v>
                  </c:pt>
                  <c:pt idx="8">
                    <c:v>122</c:v>
                  </c:pt>
                  <c:pt idx="9">
                    <c:v>129</c:v>
                  </c:pt>
                  <c:pt idx="12">
                    <c:v>120</c:v>
                  </c:pt>
                  <c:pt idx="13">
                    <c:v>121</c:v>
                  </c:pt>
                  <c:pt idx="14">
                    <c:v>129</c:v>
                  </c:pt>
                  <c:pt idx="15">
                    <c:v>122</c:v>
                  </c:pt>
                  <c:pt idx="16">
                    <c:v>244</c:v>
                  </c:pt>
                  <c:pt idx="17">
                    <c:v>244</c:v>
                  </c:pt>
                  <c:pt idx="18">
                    <c:v>244</c:v>
                  </c:pt>
                  <c:pt idx="19">
                    <c:v>800</c:v>
                  </c:pt>
                  <c:pt idx="22">
                    <c:v>500</c:v>
                  </c:pt>
                  <c:pt idx="23">
                    <c:v>540</c:v>
                  </c:pt>
                  <c:pt idx="24">
                    <c:v>500</c:v>
                  </c:pt>
                  <c:pt idx="25">
                    <c:v>540</c:v>
                  </c:pt>
                  <c:pt idx="26">
                    <c:v>800</c:v>
                  </c:pt>
                  <c:pt idx="30">
                    <c:v>800</c:v>
                  </c:pt>
                  <c:pt idx="33">
                    <c:v>200</c:v>
                  </c:pt>
                  <c:pt idx="34">
                    <c:v>244</c:v>
                  </c:pt>
                  <c:pt idx="39">
                    <c:v>200</c:v>
                  </c:pt>
                  <c:pt idx="40">
                    <c:v>244</c:v>
                  </c:pt>
                  <c:pt idx="41">
                    <c:v>244</c:v>
                  </c:pt>
                  <c:pt idx="45">
                    <c:v>120</c:v>
                  </c:pt>
                  <c:pt idx="46">
                    <c:v>121</c:v>
                  </c:pt>
                  <c:pt idx="47">
                    <c:v>129</c:v>
                  </c:pt>
                  <c:pt idx="48">
                    <c:v>122</c:v>
                  </c:pt>
                  <c:pt idx="49">
                    <c:v>200</c:v>
                  </c:pt>
                  <c:pt idx="50">
                    <c:v>240</c:v>
                  </c:pt>
                  <c:pt idx="51">
                    <c:v>244</c:v>
                  </c:pt>
                  <c:pt idx="52">
                    <c:v>244</c:v>
                  </c:pt>
                  <c:pt idx="55">
                    <c:v>200</c:v>
                  </c:pt>
                  <c:pt idx="56">
                    <c:v>240</c:v>
                  </c:pt>
                  <c:pt idx="57">
                    <c:v>244</c:v>
                  </c:pt>
                  <c:pt idx="59">
                    <c:v>200</c:v>
                  </c:pt>
                  <c:pt idx="60">
                    <c:v>240</c:v>
                  </c:pt>
                  <c:pt idx="61">
                    <c:v>244</c:v>
                  </c:pt>
                  <c:pt idx="62">
                    <c:v>244</c:v>
                  </c:pt>
                  <c:pt idx="63">
                    <c:v>244</c:v>
                  </c:pt>
                  <c:pt idx="64">
                    <c:v>200</c:v>
                  </c:pt>
                  <c:pt idx="65">
                    <c:v>240</c:v>
                  </c:pt>
                  <c:pt idx="66">
                    <c:v>244</c:v>
                  </c:pt>
                  <c:pt idx="69">
                    <c:v>100</c:v>
                  </c:pt>
                  <c:pt idx="70">
                    <c:v>111</c:v>
                  </c:pt>
                  <c:pt idx="71">
                    <c:v>119</c:v>
                  </c:pt>
                  <c:pt idx="72">
                    <c:v>240</c:v>
                  </c:pt>
                  <c:pt idx="73">
                    <c:v>244</c:v>
                  </c:pt>
                  <c:pt idx="74">
                    <c:v>200</c:v>
                  </c:pt>
                  <c:pt idx="75">
                    <c:v>240</c:v>
                  </c:pt>
                  <c:pt idx="76">
                    <c:v>244</c:v>
                  </c:pt>
                  <c:pt idx="77">
                    <c:v>244</c:v>
                  </c:pt>
                  <c:pt idx="79">
                    <c:v>240</c:v>
                  </c:pt>
                  <c:pt idx="80">
                    <c:v>244</c:v>
                  </c:pt>
                  <c:pt idx="85">
                    <c:v>240</c:v>
                  </c:pt>
                  <c:pt idx="86">
                    <c:v>244</c:v>
                  </c:pt>
                  <c:pt idx="87">
                    <c:v>244</c:v>
                  </c:pt>
                  <c:pt idx="93">
                    <c:v>200</c:v>
                  </c:pt>
                  <c:pt idx="94">
                    <c:v>240</c:v>
                  </c:pt>
                  <c:pt idx="95">
                    <c:v>244</c:v>
                  </c:pt>
                  <c:pt idx="98">
                    <c:v>200</c:v>
                  </c:pt>
                  <c:pt idx="99">
                    <c:v>240</c:v>
                  </c:pt>
                  <c:pt idx="100">
                    <c:v>244</c:v>
                  </c:pt>
                  <c:pt idx="101">
                    <c:v>244</c:v>
                  </c:pt>
                  <c:pt idx="105">
                    <c:v>200</c:v>
                  </c:pt>
                  <c:pt idx="106">
                    <c:v>240</c:v>
                  </c:pt>
                  <c:pt idx="107">
                    <c:v>244</c:v>
                  </c:pt>
                  <c:pt idx="108">
                    <c:v>244</c:v>
                  </c:pt>
                  <c:pt idx="112">
                    <c:v>200</c:v>
                  </c:pt>
                  <c:pt idx="113">
                    <c:v>240</c:v>
                  </c:pt>
                  <c:pt idx="114">
                    <c:v>244</c:v>
                  </c:pt>
                  <c:pt idx="115">
                    <c:v>244</c:v>
                  </c:pt>
                  <c:pt idx="118">
                    <c:v>200</c:v>
                  </c:pt>
                  <c:pt idx="119">
                    <c:v>240</c:v>
                  </c:pt>
                  <c:pt idx="120">
                    <c:v>244</c:v>
                  </c:pt>
                  <c:pt idx="124">
                    <c:v>200</c:v>
                  </c:pt>
                  <c:pt idx="125">
                    <c:v>240</c:v>
                  </c:pt>
                  <c:pt idx="126">
                    <c:v>244</c:v>
                  </c:pt>
                  <c:pt idx="132">
                    <c:v>240</c:v>
                  </c:pt>
                  <c:pt idx="133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4">
                    <c:v>200</c:v>
                  </c:pt>
                  <c:pt idx="145">
                    <c:v>240</c:v>
                  </c:pt>
                  <c:pt idx="146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200</c:v>
                  </c:pt>
                  <c:pt idx="155">
                    <c:v>200</c:v>
                  </c:pt>
                  <c:pt idx="156">
                    <c:v>244</c:v>
                  </c:pt>
                  <c:pt idx="158">
                    <c:v>240</c:v>
                  </c:pt>
                  <c:pt idx="159">
                    <c:v>244</c:v>
                  </c:pt>
                  <c:pt idx="165">
                    <c:v>200</c:v>
                  </c:pt>
                  <c:pt idx="166">
                    <c:v>240</c:v>
                  </c:pt>
                  <c:pt idx="167">
                    <c:v>244</c:v>
                  </c:pt>
                  <c:pt idx="171">
                    <c:v>200</c:v>
                  </c:pt>
                  <c:pt idx="172">
                    <c:v>240</c:v>
                  </c:pt>
                  <c:pt idx="173">
                    <c:v>244</c:v>
                  </c:pt>
                  <c:pt idx="179">
                    <c:v>100</c:v>
                  </c:pt>
                  <c:pt idx="180">
                    <c:v>111</c:v>
                  </c:pt>
                  <c:pt idx="181">
                    <c:v>111</c:v>
                  </c:pt>
                  <c:pt idx="182">
                    <c:v>119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244</c:v>
                  </c:pt>
                  <c:pt idx="186">
                    <c:v>244</c:v>
                  </c:pt>
                  <c:pt idx="187">
                    <c:v>800</c:v>
                  </c:pt>
                  <c:pt idx="190">
                    <c:v>111</c:v>
                  </c:pt>
                  <c:pt idx="191">
                    <c:v>119</c:v>
                  </c:pt>
                  <c:pt idx="192">
                    <c:v>000</c:v>
                  </c:pt>
                  <c:pt idx="193">
                    <c:v>240</c:v>
                  </c:pt>
                  <c:pt idx="194">
                    <c:v>244</c:v>
                  </c:pt>
                  <c:pt idx="200">
                    <c:v>200</c:v>
                  </c:pt>
                  <c:pt idx="201">
                    <c:v>240</c:v>
                  </c:pt>
                  <c:pt idx="202">
                    <c:v>244</c:v>
                  </c:pt>
                  <c:pt idx="206">
                    <c:v>320</c:v>
                  </c:pt>
                  <c:pt idx="207">
                    <c:v>321</c:v>
                  </c:pt>
                </c:lvl>
                <c:lvl>
                  <c:pt idx="0">
                    <c:v>КЦСР</c:v>
                  </c:pt>
                  <c:pt idx="3">
                    <c:v>41 0 00 0000</c:v>
                  </c:pt>
                  <c:pt idx="4">
                    <c:v>41 1 01 00000</c:v>
                  </c:pt>
                  <c:pt idx="5">
                    <c:v>41 1 01 80110</c:v>
                  </c:pt>
                  <c:pt idx="6">
                    <c:v>41 1 01 80110</c:v>
                  </c:pt>
                  <c:pt idx="7">
                    <c:v>41 1 01 80110</c:v>
                  </c:pt>
                  <c:pt idx="9">
                    <c:v>41 1 01 80110</c:v>
                  </c:pt>
                  <c:pt idx="11">
                    <c:v>41 1 01 00000</c:v>
                  </c:pt>
                  <c:pt idx="12">
                    <c:v>41 1 02 80110</c:v>
                  </c:pt>
                  <c:pt idx="13">
                    <c:v>41 1 02 80110</c:v>
                  </c:pt>
                  <c:pt idx="14">
                    <c:v>41 1 02 80110</c:v>
                  </c:pt>
                  <c:pt idx="15">
                    <c:v>41 1 02 80190</c:v>
                  </c:pt>
                  <c:pt idx="16">
                    <c:v>41 1 02 80190</c:v>
                  </c:pt>
                  <c:pt idx="17">
                    <c:v>41 1 02 80190</c:v>
                  </c:pt>
                  <c:pt idx="18">
                    <c:v>41 1 02 80190</c:v>
                  </c:pt>
                  <c:pt idx="19">
                    <c:v>41 1 02 89999</c:v>
                  </c:pt>
                  <c:pt idx="21">
                    <c:v>77 0 03 83190</c:v>
                  </c:pt>
                  <c:pt idx="22">
                    <c:v>77 0 03 83190</c:v>
                  </c:pt>
                  <c:pt idx="23">
                    <c:v>77 0 03 83190</c:v>
                  </c:pt>
                  <c:pt idx="24">
                    <c:v>77 0 03 84190</c:v>
                  </c:pt>
                  <c:pt idx="25">
                    <c:v>77 0 03 84190</c:v>
                  </c:pt>
                  <c:pt idx="26">
                    <c:v>77 0 72 89999</c:v>
                  </c:pt>
                  <c:pt idx="28">
                    <c:v>77 0 74 80000</c:v>
                  </c:pt>
                  <c:pt idx="29">
                    <c:v>77 0 74 89160</c:v>
                  </c:pt>
                  <c:pt idx="30">
                    <c:v>77 0 74 89160</c:v>
                  </c:pt>
                  <c:pt idx="32">
                    <c:v>90 А 00 73150</c:v>
                  </c:pt>
                  <c:pt idx="33">
                    <c:v>90 А 00 73150</c:v>
                  </c:pt>
                  <c:pt idx="34">
                    <c:v>90 А 00 73150</c:v>
                  </c:pt>
                  <c:pt idx="35">
                    <c:v>31 0 00 00000</c:v>
                  </c:pt>
                  <c:pt idx="36">
                    <c:v>41 0 00 00000</c:v>
                  </c:pt>
                  <c:pt idx="37">
                    <c:v>41 2 00 00000</c:v>
                  </c:pt>
                  <c:pt idx="38">
                    <c:v>41 2 01 00000</c:v>
                  </c:pt>
                  <c:pt idx="39">
                    <c:v>41 2 01 89999</c:v>
                  </c:pt>
                  <c:pt idx="40">
                    <c:v>41 2 01 89999</c:v>
                  </c:pt>
                  <c:pt idx="41">
                    <c:v>41 2 01 89999</c:v>
                  </c:pt>
                  <c:pt idx="43">
                    <c:v>7030251180</c:v>
                  </c:pt>
                  <c:pt idx="44">
                    <c:v>90 А 00 51180</c:v>
                  </c:pt>
                  <c:pt idx="45">
                    <c:v>7030251180</c:v>
                  </c:pt>
                  <c:pt idx="46">
                    <c:v>7030251180</c:v>
                  </c:pt>
                  <c:pt idx="47">
                    <c:v>7030251180</c:v>
                  </c:pt>
                  <c:pt idx="48">
                    <c:v>7030251180</c:v>
                  </c:pt>
                  <c:pt idx="49">
                    <c:v>7030251180</c:v>
                  </c:pt>
                  <c:pt idx="50">
                    <c:v>7030251180</c:v>
                  </c:pt>
                  <c:pt idx="51">
                    <c:v>7030251180</c:v>
                  </c:pt>
                  <c:pt idx="52">
                    <c:v>90 А 00 51180</c:v>
                  </c:pt>
                  <c:pt idx="54">
                    <c:v>42 0 00 00000</c:v>
                  </c:pt>
                  <c:pt idx="55">
                    <c:v>42 1 01 89999</c:v>
                  </c:pt>
                  <c:pt idx="56">
                    <c:v>42 1 01 89999</c:v>
                  </c:pt>
                  <c:pt idx="57">
                    <c:v>42 1 01 89999</c:v>
                  </c:pt>
                  <c:pt idx="58">
                    <c:v>42 3 00 00000</c:v>
                  </c:pt>
                  <c:pt idx="59">
                    <c:v>42 3 01 89999</c:v>
                  </c:pt>
                  <c:pt idx="60">
                    <c:v>42 3 01 89999</c:v>
                  </c:pt>
                  <c:pt idx="61">
                    <c:v>42 3 01 89999</c:v>
                  </c:pt>
                  <c:pt idx="62">
                    <c:v>42 3 01 89999</c:v>
                  </c:pt>
                  <c:pt idx="63">
                    <c:v>42 3 01 89999</c:v>
                  </c:pt>
                  <c:pt idx="64">
                    <c:v>64Ж017414</c:v>
                  </c:pt>
                  <c:pt idx="65">
                    <c:v>64Ж017414</c:v>
                  </c:pt>
                  <c:pt idx="66">
                    <c:v>64Ж017414</c:v>
                  </c:pt>
                  <c:pt idx="69">
                    <c:v>42 5 01 81110</c:v>
                  </c:pt>
                  <c:pt idx="70">
                    <c:v>42 5 01 81110</c:v>
                  </c:pt>
                  <c:pt idx="71">
                    <c:v>42 5 01 81110</c:v>
                  </c:pt>
                  <c:pt idx="72">
                    <c:v>42 5 01 81190</c:v>
                  </c:pt>
                  <c:pt idx="73">
                    <c:v>42 5 01 81190</c:v>
                  </c:pt>
                  <c:pt idx="74">
                    <c:v>42 5 02 89999</c:v>
                  </c:pt>
                  <c:pt idx="75">
                    <c:v>42 5 02 89999</c:v>
                  </c:pt>
                  <c:pt idx="76">
                    <c:v>42 5 02 89999</c:v>
                  </c:pt>
                  <c:pt idx="77">
                    <c:v>42 5 02 89999</c:v>
                  </c:pt>
                  <c:pt idx="78">
                    <c:v>71101S2370</c:v>
                  </c:pt>
                  <c:pt idx="79">
                    <c:v>71101S2370</c:v>
                  </c:pt>
                  <c:pt idx="80">
                    <c:v>71101S2370</c:v>
                  </c:pt>
                  <c:pt idx="82">
                    <c:v>43 0 00 00000</c:v>
                  </c:pt>
                  <c:pt idx="83">
                    <c:v>43 5 00 00000</c:v>
                  </c:pt>
                  <c:pt idx="84">
                    <c:v>43 5 01 89999</c:v>
                  </c:pt>
                  <c:pt idx="85">
                    <c:v>43 5 01 89999</c:v>
                  </c:pt>
                  <c:pt idx="86">
                    <c:v>43 5 01 89999</c:v>
                  </c:pt>
                  <c:pt idx="87">
                    <c:v>43 5 01 89999</c:v>
                  </c:pt>
                  <c:pt idx="89">
                    <c:v>43 0 00 0000</c:v>
                  </c:pt>
                  <c:pt idx="90">
                    <c:v>43 1 00 00000</c:v>
                  </c:pt>
                  <c:pt idx="91">
                    <c:v>43 1 01 89999</c:v>
                  </c:pt>
                  <c:pt idx="92">
                    <c:v>43 1 01 89999</c:v>
                  </c:pt>
                  <c:pt idx="93">
                    <c:v>43 1 01 89999</c:v>
                  </c:pt>
                  <c:pt idx="94">
                    <c:v>43 1 01 89999</c:v>
                  </c:pt>
                  <c:pt idx="95">
                    <c:v>43 1 01 89999</c:v>
                  </c:pt>
                  <c:pt idx="96">
                    <c:v>43 102 89999</c:v>
                  </c:pt>
                  <c:pt idx="97">
                    <c:v>43 102 89999</c:v>
                  </c:pt>
                  <c:pt idx="98">
                    <c:v>43 102 89999</c:v>
                  </c:pt>
                  <c:pt idx="99">
                    <c:v>43 102 89999</c:v>
                  </c:pt>
                  <c:pt idx="100">
                    <c:v>43 102 89999</c:v>
                  </c:pt>
                  <c:pt idx="101">
                    <c:v>43 102 89999</c:v>
                  </c:pt>
                  <c:pt idx="102">
                    <c:v>43 2 00 00000</c:v>
                  </c:pt>
                  <c:pt idx="103">
                    <c:v>43 2 01 89999</c:v>
                  </c:pt>
                  <c:pt idx="104">
                    <c:v>43 2 01 89999</c:v>
                  </c:pt>
                  <c:pt idx="105">
                    <c:v>43 2 01 89999</c:v>
                  </c:pt>
                  <c:pt idx="106">
                    <c:v>43 2 01 89999</c:v>
                  </c:pt>
                  <c:pt idx="107">
                    <c:v>43 2 01 89999</c:v>
                  </c:pt>
                  <c:pt idx="108">
                    <c:v>43 2 01 89999</c:v>
                  </c:pt>
                  <c:pt idx="109">
                    <c:v>43 3 00 00000</c:v>
                  </c:pt>
                  <c:pt idx="110">
                    <c:v>43 3 01 89999</c:v>
                  </c:pt>
                  <c:pt idx="111">
                    <c:v>43 3 01 89999</c:v>
                  </c:pt>
                  <c:pt idx="112">
                    <c:v>43 3 01 89999</c:v>
                  </c:pt>
                  <c:pt idx="113">
                    <c:v>43 3 01 89999</c:v>
                  </c:pt>
                  <c:pt idx="114">
                    <c:v>43 3 01 89999</c:v>
                  </c:pt>
                  <c:pt idx="115">
                    <c:v>43 3 01 89999</c:v>
                  </c:pt>
                  <c:pt idx="116">
                    <c:v>43 3 02 89999</c:v>
                  </c:pt>
                  <c:pt idx="117">
                    <c:v>43 3 02 89999</c:v>
                  </c:pt>
                  <c:pt idx="118">
                    <c:v>43 3 02 89999</c:v>
                  </c:pt>
                  <c:pt idx="119">
                    <c:v>43 3 02 89999</c:v>
                  </c:pt>
                  <c:pt idx="120">
                    <c:v>43 3 02 89999</c:v>
                  </c:pt>
                  <c:pt idx="121">
                    <c:v>44 0 00 00000</c:v>
                  </c:pt>
                  <c:pt idx="122">
                    <c:v>44 0 00 00000</c:v>
                  </c:pt>
                  <c:pt idx="123">
                    <c:v>44 1 01 89999</c:v>
                  </c:pt>
                  <c:pt idx="124">
                    <c:v>44 1 01 89999</c:v>
                  </c:pt>
                  <c:pt idx="125">
                    <c:v>44 1 01 89999</c:v>
                  </c:pt>
                  <c:pt idx="126">
                    <c:v>44 1 01 89999</c:v>
                  </c:pt>
                  <c:pt idx="131">
                    <c:v>45 2 01 89999</c:v>
                  </c:pt>
                  <c:pt idx="132">
                    <c:v>45 2 01 89999</c:v>
                  </c:pt>
                  <c:pt idx="133">
                    <c:v>45 2 01 89999</c:v>
                  </c:pt>
                  <c:pt idx="135">
                    <c:v>45 0 00 00000</c:v>
                  </c:pt>
                  <c:pt idx="136">
                    <c:v>45 0 00 00000</c:v>
                  </c:pt>
                  <c:pt idx="137">
                    <c:v>45 2 01 89999</c:v>
                  </c:pt>
                  <c:pt idx="138">
                    <c:v>45 2 01 89999</c:v>
                  </c:pt>
                  <c:pt idx="139">
                    <c:v>45 2 01 89999</c:v>
                  </c:pt>
                  <c:pt idx="140">
                    <c:v>45 2 01 89999</c:v>
                  </c:pt>
                  <c:pt idx="141">
                    <c:v>45 2 01 89999</c:v>
                  </c:pt>
                  <c:pt idx="142">
                    <c:v>45 4 01 89999</c:v>
                  </c:pt>
                  <c:pt idx="143">
                    <c:v>45 4 01 89999</c:v>
                  </c:pt>
                  <c:pt idx="144">
                    <c:v>45 4 01 89999</c:v>
                  </c:pt>
                  <c:pt idx="145">
                    <c:v>45 4 01 89999</c:v>
                  </c:pt>
                  <c:pt idx="146">
                    <c:v>45 4 01 89999</c:v>
                  </c:pt>
                  <c:pt idx="147">
                    <c:v>45 7 00 00000</c:v>
                  </c:pt>
                  <c:pt idx="148">
                    <c:v>45 7 01 89999</c:v>
                  </c:pt>
                  <c:pt idx="149">
                    <c:v>45 7 01 89999</c:v>
                  </c:pt>
                  <c:pt idx="150">
                    <c:v>45 7 01 89999</c:v>
                  </c:pt>
                  <c:pt idx="151">
                    <c:v>45 7 01 89999</c:v>
                  </c:pt>
                  <c:pt idx="152">
                    <c:v>45 7 01 89999</c:v>
                  </c:pt>
                  <c:pt idx="153">
                    <c:v>45 7 01 89999</c:v>
                  </c:pt>
                  <c:pt idx="154">
                    <c:v>64ж0472931</c:v>
                  </c:pt>
                  <c:pt idx="155">
                    <c:v>64ж0472931</c:v>
                  </c:pt>
                  <c:pt idx="156">
                    <c:v>64ж0472931</c:v>
                  </c:pt>
                  <c:pt idx="157">
                    <c:v>71101S2370</c:v>
                  </c:pt>
                  <c:pt idx="158">
                    <c:v>71101S2370</c:v>
                  </c:pt>
                  <c:pt idx="159">
                    <c:v>71101S2370</c:v>
                  </c:pt>
                  <c:pt idx="161">
                    <c:v>41 0 00 0000</c:v>
                  </c:pt>
                  <c:pt idx="162">
                    <c:v>41 1 00 00000</c:v>
                  </c:pt>
                  <c:pt idx="163">
                    <c:v>41 1 03 81190</c:v>
                  </c:pt>
                  <c:pt idx="164">
                    <c:v>41 1 03 81190</c:v>
                  </c:pt>
                  <c:pt idx="165">
                    <c:v>41 1 03 81190</c:v>
                  </c:pt>
                  <c:pt idx="166">
                    <c:v>41 1 03 81190</c:v>
                  </c:pt>
                  <c:pt idx="167">
                    <c:v>41 1 03 81190</c:v>
                  </c:pt>
                  <c:pt idx="168">
                    <c:v>46 6 00 0000</c:v>
                  </c:pt>
                  <c:pt idx="169">
                    <c:v>46 6 01 0000</c:v>
                  </c:pt>
                  <c:pt idx="170">
                    <c:v>46 6 01 89999</c:v>
                  </c:pt>
                  <c:pt idx="171">
                    <c:v>46 6 01 89999</c:v>
                  </c:pt>
                  <c:pt idx="172">
                    <c:v>46 6 01 89999</c:v>
                  </c:pt>
                  <c:pt idx="173">
                    <c:v>46 6 01 89999</c:v>
                  </c:pt>
                  <c:pt idx="174">
                    <c:v>00 0 00 00000</c:v>
                  </c:pt>
                  <c:pt idx="175">
                    <c:v>46 0 00 00000</c:v>
                  </c:pt>
                  <c:pt idx="176">
                    <c:v>46 2 00 00000</c:v>
                  </c:pt>
                  <c:pt idx="177">
                    <c:v>46 2 01 82110</c:v>
                  </c:pt>
                  <c:pt idx="178">
                    <c:v>36 2 01 80000</c:v>
                  </c:pt>
                  <c:pt idx="179">
                    <c:v>46 2 01 82110</c:v>
                  </c:pt>
                  <c:pt idx="180">
                    <c:v>46 2 01 82110</c:v>
                  </c:pt>
                  <c:pt idx="181">
                    <c:v>46 2 01 82110</c:v>
                  </c:pt>
                  <c:pt idx="182">
                    <c:v>46 2 01 82110</c:v>
                  </c:pt>
                  <c:pt idx="183">
                    <c:v>46 2 01 821190</c:v>
                  </c:pt>
                  <c:pt idx="184">
                    <c:v>46 2 01 821190</c:v>
                  </c:pt>
                  <c:pt idx="185">
                    <c:v>46 2 01 821190</c:v>
                  </c:pt>
                  <c:pt idx="186">
                    <c:v>46 2 01 821190</c:v>
                  </c:pt>
                  <c:pt idx="187">
                    <c:v>46 2 01 89999</c:v>
                  </c:pt>
                  <c:pt idx="189">
                    <c:v>46 3 01 83110</c:v>
                  </c:pt>
                  <c:pt idx="190">
                    <c:v>46 3 01 83110</c:v>
                  </c:pt>
                  <c:pt idx="191">
                    <c:v>46 3 01 83110</c:v>
                  </c:pt>
                  <c:pt idx="192">
                    <c:v>55 1 017 411</c:v>
                  </c:pt>
                  <c:pt idx="193">
                    <c:v>55 1 017 411</c:v>
                  </c:pt>
                  <c:pt idx="194">
                    <c:v>55 1 017 411</c:v>
                  </c:pt>
                  <c:pt idx="195">
                    <c:v>36 2 02 00000</c:v>
                  </c:pt>
                  <c:pt idx="196">
                    <c:v>46 0 00 0000</c:v>
                  </c:pt>
                  <c:pt idx="197">
                    <c:v>46 4 00 00000</c:v>
                  </c:pt>
                  <c:pt idx="198">
                    <c:v>46 4 01 89999</c:v>
                  </c:pt>
                  <c:pt idx="199">
                    <c:v>46 4 01 89999</c:v>
                  </c:pt>
                  <c:pt idx="200">
                    <c:v>46 4 01 89999</c:v>
                  </c:pt>
                  <c:pt idx="201">
                    <c:v>46 4 01 89999</c:v>
                  </c:pt>
                  <c:pt idx="202">
                    <c:v>46 4 01 89999</c:v>
                  </c:pt>
                  <c:pt idx="203">
                    <c:v>41 0 00 00000</c:v>
                  </c:pt>
                  <c:pt idx="204">
                    <c:v> 41 3 00 00000</c:v>
                  </c:pt>
                  <c:pt idx="205">
                    <c:v> 41 3 01 00000</c:v>
                  </c:pt>
                  <c:pt idx="206">
                    <c:v> 41 3 01 88060 </c:v>
                  </c:pt>
                  <c:pt idx="207">
                    <c:v> 41 3 01 88060 </c:v>
                  </c:pt>
                </c:lvl>
                <c:lvl>
                  <c:pt idx="0">
                    <c:v>РзПр</c:v>
                  </c:pt>
                  <c:pt idx="1">
                    <c:v>0100</c:v>
                  </c:pt>
                  <c:pt idx="2">
                    <c:v>0102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9">
                    <c:v>0102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0106</c:v>
                  </c:pt>
                  <c:pt idx="21">
                    <c:v>0106</c:v>
                  </c:pt>
                  <c:pt idx="22">
                    <c:v>0106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0107</c:v>
                  </c:pt>
                  <c:pt idx="27">
                    <c:v>0111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0113</c:v>
                  </c:pt>
                  <c:pt idx="39">
                    <c:v>0113</c:v>
                  </c:pt>
                  <c:pt idx="40">
                    <c:v>0113</c:v>
                  </c:pt>
                  <c:pt idx="41">
                    <c:v>0113</c:v>
                  </c:pt>
                  <c:pt idx="42">
                    <c:v>0200</c:v>
                  </c:pt>
                  <c:pt idx="43">
                    <c:v>0200</c:v>
                  </c:pt>
                  <c:pt idx="44">
                    <c:v>0203</c:v>
                  </c:pt>
                  <c:pt idx="45">
                    <c:v>0203</c:v>
                  </c:pt>
                  <c:pt idx="46">
                    <c:v>0203</c:v>
                  </c:pt>
                  <c:pt idx="47">
                    <c:v>0203</c:v>
                  </c:pt>
                  <c:pt idx="48">
                    <c:v>0203</c:v>
                  </c:pt>
                  <c:pt idx="49">
                    <c:v>0203</c:v>
                  </c:pt>
                  <c:pt idx="50">
                    <c:v>0203</c:v>
                  </c:pt>
                  <c:pt idx="51">
                    <c:v>0203</c:v>
                  </c:pt>
                  <c:pt idx="52">
                    <c:v>0203</c:v>
                  </c:pt>
                  <c:pt idx="53">
                    <c:v>0300</c:v>
                  </c:pt>
                  <c:pt idx="54">
                    <c:v>0309</c:v>
                  </c:pt>
                  <c:pt idx="55">
                    <c:v>0309</c:v>
                  </c:pt>
                  <c:pt idx="56">
                    <c:v>0309</c:v>
                  </c:pt>
                  <c:pt idx="57">
                    <c:v>0309</c:v>
                  </c:pt>
                  <c:pt idx="58">
                    <c:v>0309</c:v>
                  </c:pt>
                  <c:pt idx="59">
                    <c:v>0309</c:v>
                  </c:pt>
                  <c:pt idx="60">
                    <c:v>0309</c:v>
                  </c:pt>
                  <c:pt idx="61">
                    <c:v>0309</c:v>
                  </c:pt>
                  <c:pt idx="62">
                    <c:v>0309</c:v>
                  </c:pt>
                  <c:pt idx="63">
                    <c:v>0309</c:v>
                  </c:pt>
                  <c:pt idx="64">
                    <c:v>0309</c:v>
                  </c:pt>
                  <c:pt idx="65">
                    <c:v>0309</c:v>
                  </c:pt>
                  <c:pt idx="66">
                    <c:v>0309</c:v>
                  </c:pt>
                  <c:pt idx="67">
                    <c:v>0310</c:v>
                  </c:pt>
                  <c:pt idx="68">
                    <c:v>0310</c:v>
                  </c:pt>
                  <c:pt idx="69">
                    <c:v>0310</c:v>
                  </c:pt>
                  <c:pt idx="70">
                    <c:v>0310</c:v>
                  </c:pt>
                  <c:pt idx="71">
                    <c:v>0310</c:v>
                  </c:pt>
                  <c:pt idx="72">
                    <c:v>0310</c:v>
                  </c:pt>
                  <c:pt idx="73">
                    <c:v>0310</c:v>
                  </c:pt>
                  <c:pt idx="74">
                    <c:v>0310</c:v>
                  </c:pt>
                  <c:pt idx="75">
                    <c:v>0310</c:v>
                  </c:pt>
                  <c:pt idx="76">
                    <c:v>0310</c:v>
                  </c:pt>
                  <c:pt idx="77">
                    <c:v>0310</c:v>
                  </c:pt>
                  <c:pt idx="78">
                    <c:v>0310</c:v>
                  </c:pt>
                  <c:pt idx="79">
                    <c:v>0310</c:v>
                  </c:pt>
                  <c:pt idx="80">
                    <c:v>0310</c:v>
                  </c:pt>
                  <c:pt idx="81">
                    <c:v>0400</c:v>
                  </c:pt>
                  <c:pt idx="83">
                    <c:v>0408</c:v>
                  </c:pt>
                  <c:pt idx="84">
                    <c:v>0408</c:v>
                  </c:pt>
                  <c:pt idx="85">
                    <c:v>0408</c:v>
                  </c:pt>
                  <c:pt idx="86">
                    <c:v>0408</c:v>
                  </c:pt>
                  <c:pt idx="87">
                    <c:v>0408</c:v>
                  </c:pt>
                  <c:pt idx="88">
                    <c:v>0409</c:v>
                  </c:pt>
                  <c:pt idx="89">
                    <c:v>0409</c:v>
                  </c:pt>
                  <c:pt idx="90">
                    <c:v>0409</c:v>
                  </c:pt>
                  <c:pt idx="91">
                    <c:v>0409</c:v>
                  </c:pt>
                  <c:pt idx="92">
                    <c:v>0409</c:v>
                  </c:pt>
                  <c:pt idx="93">
                    <c:v>0409</c:v>
                  </c:pt>
                  <c:pt idx="94">
                    <c:v>0409</c:v>
                  </c:pt>
                  <c:pt idx="95">
                    <c:v>0409</c:v>
                  </c:pt>
                  <c:pt idx="96">
                    <c:v>0409</c:v>
                  </c:pt>
                  <c:pt idx="97">
                    <c:v>0409</c:v>
                  </c:pt>
                  <c:pt idx="98">
                    <c:v>0409</c:v>
                  </c:pt>
                  <c:pt idx="99">
                    <c:v>0409</c:v>
                  </c:pt>
                  <c:pt idx="100">
                    <c:v>0409</c:v>
                  </c:pt>
                  <c:pt idx="101">
                    <c:v>0409</c:v>
                  </c:pt>
                  <c:pt idx="102">
                    <c:v>0409</c:v>
                  </c:pt>
                  <c:pt idx="103">
                    <c:v>0409</c:v>
                  </c:pt>
                  <c:pt idx="104">
                    <c:v>0409</c:v>
                  </c:pt>
                  <c:pt idx="105">
                    <c:v>0409</c:v>
                  </c:pt>
                  <c:pt idx="106">
                    <c:v>0409</c:v>
                  </c:pt>
                  <c:pt idx="107">
                    <c:v>0409</c:v>
                  </c:pt>
                  <c:pt idx="108">
                    <c:v>0409</c:v>
                  </c:pt>
                  <c:pt idx="109">
                    <c:v>0409</c:v>
                  </c:pt>
                  <c:pt idx="110">
                    <c:v>0409</c:v>
                  </c:pt>
                  <c:pt idx="111">
                    <c:v>0409</c:v>
                  </c:pt>
                  <c:pt idx="112">
                    <c:v>0409</c:v>
                  </c:pt>
                  <c:pt idx="113">
                    <c:v>0409</c:v>
                  </c:pt>
                  <c:pt idx="114">
                    <c:v>0409</c:v>
                  </c:pt>
                  <c:pt idx="115">
                    <c:v>0409</c:v>
                  </c:pt>
                  <c:pt idx="116">
                    <c:v>0409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0409</c:v>
                  </c:pt>
                  <c:pt idx="121">
                    <c:v>0412</c:v>
                  </c:pt>
                  <c:pt idx="123">
                    <c:v>0412</c:v>
                  </c:pt>
                  <c:pt idx="124">
                    <c:v>0412</c:v>
                  </c:pt>
                  <c:pt idx="125">
                    <c:v>0412</c:v>
                  </c:pt>
                  <c:pt idx="126">
                    <c:v>0412</c:v>
                  </c:pt>
                  <c:pt idx="127">
                    <c:v>0500</c:v>
                  </c:pt>
                  <c:pt idx="128">
                    <c:v>0502</c:v>
                  </c:pt>
                  <c:pt idx="129">
                    <c:v>0502</c:v>
                  </c:pt>
                  <c:pt idx="130">
                    <c:v>0502</c:v>
                  </c:pt>
                  <c:pt idx="131">
                    <c:v>0502</c:v>
                  </c:pt>
                  <c:pt idx="132">
                    <c:v>0502</c:v>
                  </c:pt>
                  <c:pt idx="133">
                    <c:v>0502</c:v>
                  </c:pt>
                  <c:pt idx="134">
                    <c:v>0503</c:v>
                  </c:pt>
                  <c:pt idx="135">
                    <c:v>0503</c:v>
                  </c:pt>
                  <c:pt idx="136">
                    <c:v>0503</c:v>
                  </c:pt>
                  <c:pt idx="137">
                    <c:v>0503</c:v>
                  </c:pt>
                  <c:pt idx="138">
                    <c:v>0503</c:v>
                  </c:pt>
                  <c:pt idx="139">
                    <c:v>0503</c:v>
                  </c:pt>
                  <c:pt idx="140">
                    <c:v>0503</c:v>
                  </c:pt>
                  <c:pt idx="141">
                    <c:v>0503</c:v>
                  </c:pt>
                  <c:pt idx="142">
                    <c:v>0503</c:v>
                  </c:pt>
                  <c:pt idx="143">
                    <c:v>0503</c:v>
                  </c:pt>
                  <c:pt idx="144">
                    <c:v>0503</c:v>
                  </c:pt>
                  <c:pt idx="145">
                    <c:v>0503</c:v>
                  </c:pt>
                  <c:pt idx="146">
                    <c:v>0503</c:v>
                  </c:pt>
                  <c:pt idx="148">
                    <c:v>0503</c:v>
                  </c:pt>
                  <c:pt idx="149">
                    <c:v>0503</c:v>
                  </c:pt>
                  <c:pt idx="150">
                    <c:v>0503</c:v>
                  </c:pt>
                  <c:pt idx="151">
                    <c:v>0503</c:v>
                  </c:pt>
                  <c:pt idx="152">
                    <c:v>0503</c:v>
                  </c:pt>
                  <c:pt idx="153">
                    <c:v>0503</c:v>
                  </c:pt>
                  <c:pt idx="154">
                    <c:v>0503</c:v>
                  </c:pt>
                  <c:pt idx="155">
                    <c:v>0503</c:v>
                  </c:pt>
                  <c:pt idx="156">
                    <c:v>0503</c:v>
                  </c:pt>
                  <c:pt idx="157">
                    <c:v>0503</c:v>
                  </c:pt>
                  <c:pt idx="158">
                    <c:v>0503</c:v>
                  </c:pt>
                  <c:pt idx="159">
                    <c:v>0503</c:v>
                  </c:pt>
                  <c:pt idx="160">
                    <c:v>0700</c:v>
                  </c:pt>
                  <c:pt idx="161">
                    <c:v>0705</c:v>
                  </c:pt>
                  <c:pt idx="162">
                    <c:v>0705</c:v>
                  </c:pt>
                  <c:pt idx="163">
                    <c:v>0705</c:v>
                  </c:pt>
                  <c:pt idx="164">
                    <c:v>0705</c:v>
                  </c:pt>
                  <c:pt idx="165">
                    <c:v>0705</c:v>
                  </c:pt>
                  <c:pt idx="166">
                    <c:v>0705</c:v>
                  </c:pt>
                  <c:pt idx="167">
                    <c:v>0705</c:v>
                  </c:pt>
                  <c:pt idx="168">
                    <c:v>0707</c:v>
                  </c:pt>
                  <c:pt idx="169">
                    <c:v>0707</c:v>
                  </c:pt>
                  <c:pt idx="170">
                    <c:v>0707</c:v>
                  </c:pt>
                  <c:pt idx="171">
                    <c:v>0707</c:v>
                  </c:pt>
                  <c:pt idx="172">
                    <c:v>0707</c:v>
                  </c:pt>
                  <c:pt idx="173">
                    <c:v>0707</c:v>
                  </c:pt>
                  <c:pt idx="174">
                    <c:v>0801</c:v>
                  </c:pt>
                  <c:pt idx="175">
                    <c:v>0801</c:v>
                  </c:pt>
                  <c:pt idx="176">
                    <c:v>0801</c:v>
                  </c:pt>
                  <c:pt idx="177">
                    <c:v>0801</c:v>
                  </c:pt>
                  <c:pt idx="178">
                    <c:v>0801</c:v>
                  </c:pt>
                  <c:pt idx="179">
                    <c:v>0801</c:v>
                  </c:pt>
                  <c:pt idx="180">
                    <c:v>0801</c:v>
                  </c:pt>
                  <c:pt idx="181">
                    <c:v>0801</c:v>
                  </c:pt>
                  <c:pt idx="182">
                    <c:v>0801</c:v>
                  </c:pt>
                  <c:pt idx="183">
                    <c:v>0801</c:v>
                  </c:pt>
                  <c:pt idx="184">
                    <c:v>0801</c:v>
                  </c:pt>
                  <c:pt idx="185">
                    <c:v>0801</c:v>
                  </c:pt>
                  <c:pt idx="186">
                    <c:v>0801</c:v>
                  </c:pt>
                  <c:pt idx="187">
                    <c:v>0801</c:v>
                  </c:pt>
                  <c:pt idx="188">
                    <c:v>0801</c:v>
                  </c:pt>
                  <c:pt idx="189">
                    <c:v>0801</c:v>
                  </c:pt>
                  <c:pt idx="190">
                    <c:v>0801</c:v>
                  </c:pt>
                  <c:pt idx="191">
                    <c:v>0801</c:v>
                  </c:pt>
                  <c:pt idx="192">
                    <c:v>0801</c:v>
                  </c:pt>
                  <c:pt idx="193">
                    <c:v>0801</c:v>
                  </c:pt>
                  <c:pt idx="194">
                    <c:v>0801</c:v>
                  </c:pt>
                  <c:pt idx="195">
                    <c:v>1100</c:v>
                  </c:pt>
                  <c:pt idx="196">
                    <c:v>1101</c:v>
                  </c:pt>
                  <c:pt idx="197">
                    <c:v>1101</c:v>
                  </c:pt>
                  <c:pt idx="198">
                    <c:v>1101</c:v>
                  </c:pt>
                  <c:pt idx="199">
                    <c:v>1101</c:v>
                  </c:pt>
                  <c:pt idx="200">
                    <c:v>1101</c:v>
                  </c:pt>
                  <c:pt idx="201">
                    <c:v>1101</c:v>
                  </c:pt>
                  <c:pt idx="202">
                    <c:v>1101</c:v>
                  </c:pt>
                  <c:pt idx="203">
                    <c:v>1000</c:v>
                  </c:pt>
                  <c:pt idx="204">
                    <c:v>1001</c:v>
                  </c:pt>
                  <c:pt idx="205">
                    <c:v>1001</c:v>
                  </c:pt>
                  <c:pt idx="206">
                    <c:v>1001</c:v>
                  </c:pt>
                  <c:pt idx="207">
                    <c:v>1001</c:v>
                  </c:pt>
                </c:lvl>
                <c:lvl>
                  <c:pt idx="0">
                    <c:v>КВСР</c:v>
                  </c:pt>
                  <c:pt idx="1">
                    <c:v>954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</c:lvl>
                <c:lvl>
                  <c:pt idx="1">
                    <c:v>ОБЩЕГОСУДАРСТВЕННЫЕ ВОПРОСЫ</c:v>
                  </c:pt>
                  <c:pt idx="2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3">
                    <c:v>МП  "Эффективтивное муниципальное управление на 2020-2022 год</c:v>
                  </c:pt>
                  <c:pt idx="4">
                    <c:v>мероприятие " Обеспечение деятельности главы МО "</c:v>
                  </c:pt>
                  <c:pt idx="5">
                    <c:v>Расходы на выплаты персоналу муниципальных органов</c:v>
                  </c:pt>
                  <c:pt idx="6">
                    <c:v>Фонд оплаты труда муниципальных органов</c:v>
                  </c:pt>
                  <c:pt idx="7">
                    <c:v>Заработная плата </c:v>
                  </c:pt>
                  <c:pt idx="9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">
                    <c:v>Функционирование местных администраций (центральный аппарат)</c:v>
                  </c:pt>
                  <c:pt idx="11">
                    <c:v>подпрограмма "Повышение эффективности органов местного самоуправление"</c:v>
                  </c:pt>
                  <c:pt idx="12">
                    <c:v>Расходы на выплаты персоналу муниципальных органов</c:v>
                  </c:pt>
                  <c:pt idx="13">
                    <c:v>Фонд оплаты труда муниципальных органов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Иные выплаты персоналу муниципальных органов, за исключением фонда оплаты труда</c:v>
                  </c:pt>
                  <c:pt idx="16">
                    <c:v>Прочая закупка товаров, работ и услуг для обеспечения муниципальных нужд</c:v>
                  </c:pt>
                  <c:pt idx="17">
                    <c:v>Оплата работ, услуг</c:v>
                  </c:pt>
                  <c:pt idx="18">
                    <c:v>Увеличение стоимости строительных материалов</c:v>
                  </c:pt>
                  <c:pt idx="19">
                    <c:v>Иные бюджетные ассигнования</c:v>
                  </c:pt>
                  <c:pt idx="20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21">
                    <c:v>Осуществление функций органами местного самоуправления</c:v>
                  </c:pt>
                  <c:pt idx="22">
                    <c:v>Межбюджетные трансферты</c:v>
                  </c:pt>
                  <c:pt idx="23">
                    <c:v>Иные межбюджеттные трансферты</c:v>
                  </c:pt>
                  <c:pt idx="24">
                    <c:v>Межбюджетные трансферты</c:v>
                  </c:pt>
                  <c:pt idx="25">
                    <c:v>Иные межбюджеттные трансферты</c:v>
                  </c:pt>
                  <c:pt idx="26">
                    <c:v>Иные бюджетные ассигнования</c:v>
                  </c:pt>
                  <c:pt idx="27">
                    <c:v>Резервный фонд </c:v>
                  </c:pt>
                  <c:pt idx="28">
                    <c:v>Осуществление функций органами местного самоуправления</c:v>
                  </c:pt>
                  <c:pt idx="29">
                    <c:v>Резервный фонд администрации  муниципального образования</c:v>
                  </c:pt>
                  <c:pt idx="30">
                    <c:v>Иные бюджетные ассигнования</c:v>
                  </c:pt>
                  <c:pt idx="31">
                    <c:v>Другие общегосударственные вопросы</c:v>
                  </c:pt>
                  <c:pt idx="32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33">
                    <c:v>Закупка товаров, работ, услуг для обеспечения муниципальных нужд</c:v>
                  </c:pt>
                  <c:pt idx="34">
                    <c:v>Поступление нефинансовых активов</c:v>
                  </c:pt>
                  <c:pt idx="35">
                    <c:v>Муниципальная программа "Муниципальное управление"</c:v>
                  </c:pt>
                  <c:pt idx="36">
                    <c:v>МП  МО "Эффективтивное муниципальное управление на 2020-2022 год</c:v>
                  </c:pt>
                  <c:pt idx="37">
                    <c:v>Подпрограмма " Муниципальное управление  собственностью"</c:v>
                  </c:pt>
                  <c:pt idx="38">
                    <c:v>Мероприятие "оформление земель в собственность "</c:v>
                  </c:pt>
                  <c:pt idx="39">
                    <c:v>Закупка товаров, работ, услуг для обеспечения муниципальных нужд</c:v>
                  </c:pt>
                  <c:pt idx="40">
                    <c:v>Прочая закупка товаров, работ и услуг для обеспечения муниципальных нужд</c:v>
                  </c:pt>
                  <c:pt idx="41">
                    <c:v>Оплата работ, услуг</c:v>
                  </c:pt>
                  <c:pt idx="42">
                    <c:v>НАЦИОНАЛЬНАЯ ОБОРОНА</c:v>
                  </c:pt>
                  <c:pt idx="43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44">
                    <c:v>Осуществление областных государственных полномочий по первичному воинскому учету, на территориях, где отсутствуют военные комиссариаты</c:v>
                  </c:pt>
                  <c:pt idx="45">
                    <c:v>Расходы на выплаты персоналу муниципальных органов</c:v>
                  </c:pt>
                  <c:pt idx="46">
                    <c:v>Фонд оплаты труда муниципальных органов</c:v>
                  </c:pt>
                  <c:pt idx="47">
                    <c:v>Начисления на выплаты по оплате труда</c:v>
                  </c:pt>
                  <c:pt idx="48">
                    <c:v>Иные выплаты персоналу муниципальных органов, за исключением фонда оплаты труда</c:v>
                  </c:pt>
                  <c:pt idx="49">
                    <c:v>Закупка товаров, работ, услуг для обеспечения муниципальных нужд</c:v>
                  </c:pt>
                  <c:pt idx="50">
                    <c:v>Иные закупки товаров, работ и услуг для муниципальных  нужд</c:v>
                  </c:pt>
                  <c:pt idx="51">
                    <c:v>Прочая закупка товаров, работ и услуг для обеспечения муниципальных нужд</c:v>
                  </c:pt>
                  <c:pt idx="52">
                    <c:v>Оплата работ, услуг</c:v>
                  </c:pt>
                  <c:pt idx="53">
                    <c:v>НАЦИОНАЛЬНАЯ БЕЗОПАСНОСТЬ  И ПРАВООХРАНИТЕЛЬНАЯ ДЕЯТЕЛЬНОСТЬ</c:v>
                  </c:pt>
                  <c:pt idx="54">
                    <c:v>МП "Безопасное муниципальное образование "</c:v>
                  </c:pt>
                  <c:pt idx="55">
                    <c:v>Закупка товаров, работ, услуг для обеспечения муниципальных нужд</c:v>
                  </c:pt>
                  <c:pt idx="56">
                    <c:v>Иные закупки товаров, работ и услуг для муниципальных  нужд</c:v>
                  </c:pt>
                  <c:pt idx="57">
                    <c:v>Прочая закупка товаров, работ и услуг для обеспечения муниципальных нужд</c:v>
                  </c:pt>
                  <c:pt idx="58">
                    <c:v>подпраграмма " Противодействие экстремизму и профилактика терраризма на территории Мухинского МО"</c:v>
                  </c:pt>
                  <c:pt idx="59">
                    <c:v>Закупка товаров, работ, услуг для обеспечения муниципальных нужд</c:v>
                  </c:pt>
                  <c:pt idx="60">
                    <c:v>Иные закупки товаров, работ и услуг для муниципальных  нужд</c:v>
                  </c:pt>
                  <c:pt idx="61">
                    <c:v>Прочая закупка товаров, работ и услуг для обеспечения муниципальных нужд</c:v>
                  </c:pt>
                  <c:pt idx="62">
                    <c:v>Оплата работ, услуг</c:v>
                  </c:pt>
                  <c:pt idx="63">
                    <c:v>Поступление нефинансовых активов</c:v>
                  </c:pt>
                  <c:pt idx="64">
                    <c:v>Иные межбюджетные трансферты на исполнение органами местного самоуправления отдельных расходных обязательств в сфере строительства в связи с чрезвычайной ситуацией, сложившейся в результате паводка</c:v>
                  </c:pt>
                  <c:pt idx="65">
                    <c:v>Иные закупки товаров, работ и услуг для обеспечения муниципальных нужд</c:v>
                  </c:pt>
                  <c:pt idx="66">
                    <c:v>Прочая закупка товаров, работ и услуг для обеспечения муниципальных нужд</c:v>
                  </c:pt>
                  <c:pt idx="67">
                    <c:v>Обеспечение пожарной безопасности</c:v>
                  </c:pt>
                  <c:pt idx="68">
                    <c:v>МП   "Безопасное муниципальное образование "</c:v>
                  </c:pt>
                  <c:pt idx="69">
                    <c:v>Расходы на выплаты персоналу в целях обеспечения выполнения функций муниципальными органами</c:v>
                  </c:pt>
                  <c:pt idx="70">
                    <c:v>Фонд оплаты труда казенных учреждений</c:v>
                  </c:pt>
                  <c:pt idx="71">
                    <c:v>Взносы по обязательному социальному страхованию на выплаты денежного содержания и иные выплаты работникам казенных учреждений</c:v>
                  </c:pt>
                  <c:pt idx="7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73">
                    <c:v>Прочая закупка товаров, работ и услуг для обеспечения муниципальных нужд</c:v>
                  </c:pt>
                  <c:pt idx="74">
                    <c:v>Закупка товаров, работ, услуг для обеспечения муниципальных нужд</c:v>
                  </c:pt>
                  <c:pt idx="75">
                    <c:v>Иные закупки товаров, работ и услуг для муниципальных  нужд</c:v>
                  </c:pt>
                  <c:pt idx="76">
                    <c:v>Прочая закупка товаров, работ и услуг для обеспечения муниципальных нужд</c:v>
                  </c:pt>
                  <c:pt idx="77">
                    <c:v>Увеличение стоимости прочих оборотных запасов (материалов)</c:v>
                  </c:pt>
                  <c:pt idx="78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79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80">
                    <c:v>Закупка товаров, работ, услуг для обеспечения муниципальных нужд</c:v>
                  </c:pt>
                  <c:pt idx="81">
                    <c:v>НАЦИОНАЛЬНАЯ ЭКОНОМИКА</c:v>
                  </c:pt>
                  <c:pt idx="82">
                    <c:v>МП "  Дороги местного значения г"</c:v>
                  </c:pt>
                  <c:pt idx="83">
                    <c:v>подпрограмма "  Эффективное и качественное обслуживание населения транспортными услугами "</c:v>
                  </c:pt>
                  <c:pt idx="84">
                    <c:v>мероприятие " Создание условий для качественного обслуживание население транспортными  услугами "</c:v>
                  </c:pt>
                  <c:pt idx="85">
                    <c:v>Иные закупки товаров, работ и услуг для муниципальных  нужд</c:v>
                  </c:pt>
                  <c:pt idx="86">
                    <c:v>Прочая закупка товаров, работ и услуг для обеспечения муниципальных нужд</c:v>
                  </c:pt>
                  <c:pt idx="87">
                    <c:v>Прочие работы, услуги</c:v>
                  </c:pt>
                  <c:pt idx="88">
                    <c:v>Дорожное хозяйство (дорожные фонды)</c:v>
                  </c:pt>
                  <c:pt idx="89">
                    <c:v>МП "  Дороги местного значения "</c:v>
                  </c:pt>
                  <c:pt idx="90">
                    <c:v>Подпрограмма " Ремонт  и содержание   дорог местного значения "</c:v>
                  </c:pt>
                  <c:pt idx="91">
                    <c:v>мероприятие " Ремонт   дорог местного значения   "</c:v>
                  </c:pt>
                  <c:pt idx="92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3">
                    <c:v>Закупка товаров, работ, услуг для обеспечения муниципальных нужд</c:v>
                  </c:pt>
                  <c:pt idx="94">
                    <c:v>Иные закупки товаров, работ и услуг для муниципальных  нужд</c:v>
                  </c:pt>
                  <c:pt idx="95">
                    <c:v>Прочая закупка товаров, работ и услуг для обеспечения муниципальных нужд</c:v>
                  </c:pt>
                  <c:pt idx="96">
                    <c:v>мероприятие "Содиржание дорог местного значение "</c:v>
                  </c:pt>
                  <c:pt idx="97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98">
                    <c:v>Закупка товаров, работ, услуг для обеспечения муниципальных нужд</c:v>
                  </c:pt>
                  <c:pt idx="99">
                    <c:v>Иные закупки товаров, работ и услуг для муниципальных  нужд</c:v>
                  </c:pt>
                  <c:pt idx="100">
                    <c:v>Прочая закупка товаров, работ и услуг для обеспечения муниципальных нужд</c:v>
                  </c:pt>
                  <c:pt idx="101">
                    <c:v>Оплата работ, услуг</c:v>
                  </c:pt>
                  <c:pt idx="102">
                    <c:v>подпрограмма "Освещение дорог местного значения г" </c:v>
                  </c:pt>
                  <c:pt idx="103">
                    <c:v>мероприятие " уличное освещение дорог местного значения "</c:v>
                  </c:pt>
                  <c:pt idx="104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05">
                    <c:v>Закупка товаров, работ, услуг для обеспечения муниципальных нужд</c:v>
                  </c:pt>
                  <c:pt idx="106">
                    <c:v>Иные закупки товаров, работ и услуг для муниципальных  нужд</c:v>
                  </c:pt>
                  <c:pt idx="107">
                    <c:v>Прочая закупка товаров, работ и услуг для обеспечения муниципальных нужд</c:v>
                  </c:pt>
                  <c:pt idx="108">
                    <c:v>Коммунальные услуги</c:v>
                  </c:pt>
                  <c:pt idx="109">
                    <c:v>Подпрограмма " Установка дорожных знаков ,обустройство пешеходных переходов "</c:v>
                  </c:pt>
                  <c:pt idx="110">
                    <c:v>мероприятие "установка дорожных знаков "</c:v>
                  </c:pt>
                  <c:pt idx="111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12">
                    <c:v>Закупка товаров, работ, услуг для обеспечения муниципальных нужд</c:v>
                  </c:pt>
                  <c:pt idx="113">
                    <c:v>Иные закупки товаров, работ и услуг для муниципальных  нужд</c:v>
                  </c:pt>
                  <c:pt idx="114">
                    <c:v>Прочая закупка товаров, работ и услуг для обеспечения муниципальных нужд</c:v>
                  </c:pt>
                  <c:pt idx="115">
                    <c:v>Прочие работы, услуги</c:v>
                  </c:pt>
                  <c:pt idx="116">
                    <c:v>мероприятие"Обустройство пешеходных  переходов "</c:v>
                  </c:pt>
                  <c:pt idx="11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18">
                    <c:v>Закупка товаров, работ, услуг для обеспечения муниципальных нужд</c:v>
                  </c:pt>
                  <c:pt idx="119">
                    <c:v>Иные закупки товаров, работ и услуг для муниципальных  нужд</c:v>
                  </c:pt>
                  <c:pt idx="120">
                    <c:v>Прочая закупка товаров, работ и услуг для обеспечения муниципальных нужд</c:v>
                  </c:pt>
                  <c:pt idx="121">
                    <c:v>ДРУГИЕ ВОПРОСЫ В ОБЛАСТИ НАЦИОНАЛЬНОЙ ЭКОНОМИКИ</c:v>
                  </c:pt>
                  <c:pt idx="122">
                    <c:v>Муниципальная программа " "Развитие малого и среднего предпринимательства " </c:v>
                  </c:pt>
                  <c:pt idx="123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124">
                    <c:v>Закупка товаров, работ, услуг для обеспечения муниципальных нужд</c:v>
                  </c:pt>
                  <c:pt idx="125">
                    <c:v>Иные закупки товаров, работ и услуг для муниципальных  нужд</c:v>
                  </c:pt>
                  <c:pt idx="126">
                    <c:v>Прочая закупка товаров, работ и услуг для обеспечения муниципальных нужд</c:v>
                  </c:pt>
                  <c:pt idx="127">
                    <c:v>Жилищно-комунальное хозяйство</c:v>
                  </c:pt>
                  <c:pt idx="128">
                    <c:v>Коммунальное хозяйство</c:v>
                  </c:pt>
                  <c:pt idx="129">
                    <c:v> МП  " Развитие ЖКХ  и повышение энергоэффективности"</c:v>
                  </c:pt>
                  <c:pt idx="130">
                    <c:v>"ПП Модернизация коммунальной инфраструктуры,находящихся в муниципальной собственности " </c:v>
                  </c:pt>
                  <c:pt idx="131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2">
                    <c:v>Иные закупки товаров, работ и услуг для муниципальных  нужд</c:v>
                  </c:pt>
                  <c:pt idx="133">
                    <c:v>Прочая закупка товаров, работ и услуг для обеспечения муниципальных нужд</c:v>
                  </c:pt>
                  <c:pt idx="134">
                    <c:v>Благоустройство</c:v>
                  </c:pt>
                  <c:pt idx="135">
                    <c:v>Благоустройство</c:v>
                  </c:pt>
                  <c:pt idx="136">
                    <c:v> МП  " Развитие ЖКХ  и повышение энергоэффективности"</c:v>
                  </c:pt>
                  <c:pt idx="137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мероприятие " Повышение уровня благоустройства территории"</c:v>
                  </c:pt>
                  <c:pt idx="143">
                    <c:v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144">
                    <c:v>Закупка товаров, работ, услуг для обеспечения муниципальных нужд</c:v>
                  </c:pt>
                  <c:pt idx="145">
                    <c:v>Иные закупки товаров, работ и услуг для муниципальных  нужд</c:v>
                  </c:pt>
                  <c:pt idx="146">
                    <c:v>Прочая закупка товаров, работ и услуг для обеспечения муниципальных нужд</c:v>
                  </c:pt>
                  <c:pt idx="147">
                    <c:v> подпрограмма   « Устройство контейнерных  площадок и установка контейнеров  »</c:v>
                  </c:pt>
                  <c:pt idx="148">
                    <c:v> мероприятие   « Закупка  контейнерных площадок »</c:v>
                  </c:pt>
                  <c:pt idx="14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Оплата работ, услуг</c:v>
                  </c:pt>
                  <c:pt idx="154">
                    <c:v>субсидии местным бюджетам на реализацию мероприятий по сносу (демонтажу) поврежденных зданий, сооружений в том числе многоквартирных домов и организации проведения очистки территорий от крупногабаритных отходов строительства зданий…</c:v>
                  </c:pt>
                  <c:pt idx="155">
                    <c:v>Иные закупки товаров, работ и услуг для муниципальных  нужд</c:v>
                  </c:pt>
                  <c:pt idx="156">
                    <c:v>Прочая закупка товаров, работ и услуг для обеспечения муниципальных нужд</c:v>
                  </c:pt>
                  <c:pt idx="157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158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159">
                    <c:v>Закупка товаров, работ, услуг для обеспечения муниципальных нужд</c:v>
                  </c:pt>
                  <c:pt idx="160">
                    <c:v>МОЛОДЕЖНАЯ ПОЛИТИКА И ОЗДОРОВЛЕНИЕ ДЕТЕЙ</c:v>
                  </c:pt>
                  <c:pt idx="161">
                    <c:v>МП "Эффективтивное муниципальное управление </c:v>
                  </c:pt>
                  <c:pt idx="162">
                    <c:v>подпрограмма  "  Повышение эффективности деятельности органов местного самоуправления."</c:v>
                  </c:pt>
                  <c:pt idx="163">
                    <c:v>мероприятие" Подготовка.переподготовка (повышение квалификации) кадров</c:v>
                  </c:pt>
                  <c:pt idx="1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5">
                    <c:v>Закупка товаров, работ, услуг для обеспечения муниципальных нужд</c:v>
                  </c:pt>
                  <c:pt idx="166">
                    <c:v>Иные закупки товаров, работ и услуг для муниципальных  нужд</c:v>
                  </c:pt>
                  <c:pt idx="167">
                    <c:v>Прочая закупка товаров, работ и услуг для обеспечения муниципальных нужд</c:v>
                  </c:pt>
                  <c:pt idx="168">
                    <c:v>подпрограмма " Комплексные меры профилактики  наркомании и других социально-негативных явлений"</c:v>
                  </c:pt>
                  <c:pt idx="169">
                    <c:v>мероприяние " Профилактика наркомании , токсикомании и алкоголизма "</c:v>
                  </c:pt>
                  <c:pt idx="17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171">
                    <c:v>Закупка товаров, работ, услуг для обеспечения муниципальных нужд</c:v>
                  </c:pt>
                  <c:pt idx="172">
                    <c:v>Иные закупки товаров, работ и услуг для муниципальных  нужд</c:v>
                  </c:pt>
                  <c:pt idx="173">
                    <c:v>Прочая закупка товаров, работ и услуг для обеспечения муниципальных нужд</c:v>
                  </c:pt>
                  <c:pt idx="174">
                    <c:v>Культура</c:v>
                  </c:pt>
                  <c:pt idx="175">
                    <c:v>«Развитие культуры, спорта и молодежной политики» </c:v>
                  </c:pt>
                  <c:pt idx="176">
                    <c:v>Подпрограммы "Организация досуга  жителей МО"</c:v>
                  </c:pt>
                  <c:pt idx="177">
                    <c:v> мероприятие   «  Содержание досуговых центров »</c:v>
                  </c:pt>
                  <c:pt idx="178">
                    <c:v>Осуществление функций органами местного самоуправления</c:v>
                  </c:pt>
                  <c:pt idx="17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180">
                    <c:v>Фонд оплаты труда казенных учреждений</c:v>
                  </c:pt>
                  <c:pt idx="181">
                    <c:v>Заработная плата</c:v>
                  </c:pt>
                  <c:pt idx="182">
                    <c:v>Начисления на выплаты по оплате труда</c:v>
                  </c:pt>
                  <c:pt idx="183">
                    <c:v>Закупка товаров, работ, услуг для обеспечения муниципальных нужд</c:v>
                  </c:pt>
                  <c:pt idx="184">
                    <c:v>Иные закупки товаров, работ и услуг для муниципальных  нужд</c:v>
                  </c:pt>
                  <c:pt idx="185">
                    <c:v>Прочая закупка товаров, работ и услуг для обеспечения муниципальных нужд</c:v>
                  </c:pt>
                  <c:pt idx="186">
                    <c:v>Увеличение стоимости строительных материалов"  </c:v>
                  </c:pt>
                  <c:pt idx="187">
                    <c:v>Иные бюджетные ассигнования</c:v>
                  </c:pt>
                  <c:pt idx="188">
                    <c:v>Подпрограмма " Развитие библиотечного дела"</c:v>
                  </c:pt>
                  <c:pt idx="189">
                    <c:v> Основное мероприятие обеспечение деятельности библиотек</c:v>
                  </c:pt>
                  <c:pt idx="190">
                    <c:v>Заработная плата</c:v>
                  </c:pt>
                  <c:pt idx="191">
                    <c:v>Начисления на выплаты по оплате труда</c:v>
                  </c:pt>
                  <c:pt idx="192">
                    <c:v>иные межбюджетные трансферты на восстановление мемориальных сооружений и объектов увековечивающих память погибших при защите Отечества</c:v>
                  </c:pt>
                  <c:pt idx="193">
                    <c:v>Закупка товаров, работ, услуг для обеспечения муниципальных нужд</c:v>
                  </c:pt>
                  <c:pt idx="194">
                    <c:v>Прочая закупка товаров, работ и услуг для обеспечения муниципальных нужд</c:v>
                  </c:pt>
                  <c:pt idx="195">
                    <c:v>ФИЗИЧЕСКАЯ КУЛЬТУРА И СПОРТ </c:v>
                  </c:pt>
                  <c:pt idx="196">
                    <c:v>«Развитие культуры, спорта и молодежной политики» </c:v>
                  </c:pt>
                  <c:pt idx="197">
                    <c:v>Подпрограммы "Развитие физической культуры и массового спорта "</c:v>
                  </c:pt>
                  <c:pt idx="198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19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00">
                    <c:v>Закупка товаров, работ, услуг для обеспечения муниципальных нужд</c:v>
                  </c:pt>
                  <c:pt idx="201">
                    <c:v>Иные закупки товаров, работ и услуг для муниципальных  нужд</c:v>
                  </c:pt>
                  <c:pt idx="202">
                    <c:v>Прочая закупка товаров, работ и услуг для обеспечения муниципальных нужд</c:v>
                  </c:pt>
                  <c:pt idx="203">
                    <c:v>Муниципальная программа    муниципального образования «Эффективное муниципальное управление»</c:v>
                  </c:pt>
                  <c:pt idx="204">
                    <c:v> подпрограмма «Социальное обеспечение»</c:v>
                  </c:pt>
                  <c:pt idx="205">
                    <c:v>мероприятие "Пенсия за выслугу лет муниципальным   служащим "</c:v>
                  </c:pt>
                  <c:pt idx="206">
                    <c:v>Пособия, компенсации и иные соц.выплаты гражданам, кроме публичных нормативных обязательств</c:v>
                  </c:pt>
                  <c:pt idx="207">
                    <c:v>Социальные выплаты гражданам, кроме публичных, нормативных, социальных выплат</c:v>
                  </c:pt>
                </c:lvl>
              </c:multiLvlStrCache>
            </c:multiLvlStrRef>
          </c:cat>
          <c:val>
            <c:numRef>
              <c:f>'июнь 2020'!$Q$24:$Q$493</c:f>
              <c:numCache>
                <c:formatCode>General</c:formatCode>
                <c:ptCount val="208"/>
                <c:pt idx="90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8624"/>
        <c:axId val="93420160"/>
      </c:barChart>
      <c:catAx>
        <c:axId val="9341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20160"/>
        <c:crosses val="autoZero"/>
        <c:auto val="1"/>
        <c:lblAlgn val="ctr"/>
        <c:lblOffset val="100"/>
        <c:noMultiLvlLbl val="0"/>
      </c:catAx>
      <c:valAx>
        <c:axId val="9342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1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325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R503"/>
  <sheetViews>
    <sheetView tabSelected="1" view="pageBreakPreview" topLeftCell="A30" zoomScale="112" zoomScaleSheetLayoutView="112" workbookViewId="0">
      <selection activeCell="G232" sqref="G232:H232"/>
    </sheetView>
  </sheetViews>
  <sheetFormatPr defaultRowHeight="12.75"/>
  <cols>
    <col min="1" max="1" width="46.28515625" customWidth="1"/>
    <col min="2" max="2" width="7" customWidth="1"/>
    <col min="3" max="3" width="8.5703125" customWidth="1"/>
    <col min="4" max="4" width="13.85546875" customWidth="1"/>
    <col min="5" max="5" width="6.42578125" customWidth="1"/>
    <col min="6" max="6" width="0.140625" hidden="1" customWidth="1"/>
    <col min="7" max="7" width="0.5703125" hidden="1" customWidth="1"/>
    <col min="8" max="8" width="17.5703125" customWidth="1"/>
    <col min="9" max="9" width="0.140625" customWidth="1"/>
    <col min="10" max="10" width="2.7109375" hidden="1" customWidth="1"/>
    <col min="11" max="11" width="6" hidden="1" customWidth="1"/>
    <col min="12" max="12" width="8.42578125" hidden="1" customWidth="1"/>
    <col min="13" max="13" width="13.42578125" hidden="1" customWidth="1"/>
    <col min="14" max="14" width="0.28515625" hidden="1" customWidth="1"/>
    <col min="15" max="15" width="13.28515625" hidden="1" customWidth="1"/>
    <col min="16" max="16" width="0.140625" hidden="1" customWidth="1"/>
    <col min="17" max="22" width="13.7109375" customWidth="1"/>
    <col min="23" max="28" width="16.7109375" customWidth="1"/>
  </cols>
  <sheetData>
    <row r="1" spans="1:15" ht="12.75" customHeight="1">
      <c r="F1" s="56"/>
      <c r="G1" s="57"/>
      <c r="H1" s="56"/>
      <c r="I1" s="56"/>
      <c r="J1" s="56"/>
      <c r="K1" s="56"/>
      <c r="L1" s="56"/>
    </row>
    <row r="2" spans="1:15" ht="56.25" customHeight="1">
      <c r="E2" s="56"/>
      <c r="F2" s="56"/>
      <c r="G2" s="56"/>
      <c r="H2" s="58" t="s">
        <v>393</v>
      </c>
      <c r="I2" s="58"/>
      <c r="J2" s="56"/>
      <c r="K2" s="56"/>
      <c r="L2" s="58" t="s">
        <v>380</v>
      </c>
    </row>
    <row r="3" spans="1:15" ht="12.75" hidden="1" customHeight="1">
      <c r="E3" s="56"/>
      <c r="F3" s="56"/>
      <c r="G3" s="56"/>
      <c r="H3" s="56"/>
      <c r="I3" s="56"/>
      <c r="J3" s="56"/>
      <c r="K3" s="56"/>
      <c r="L3" s="56"/>
    </row>
    <row r="4" spans="1:15" ht="12.75" hidden="1" customHeight="1">
      <c r="E4" s="56"/>
      <c r="F4" s="56"/>
      <c r="G4" s="56"/>
      <c r="H4" s="56"/>
      <c r="I4" s="56"/>
      <c r="J4" s="56"/>
      <c r="K4" s="56"/>
      <c r="L4" s="56"/>
    </row>
    <row r="5" spans="1:15" ht="33.75" hidden="1" customHeight="1">
      <c r="E5" s="56"/>
      <c r="F5" s="56"/>
      <c r="G5" s="56"/>
      <c r="H5" s="56"/>
      <c r="I5" s="56"/>
      <c r="J5" s="56"/>
      <c r="K5" s="56"/>
      <c r="L5" s="56"/>
    </row>
    <row r="6" spans="1:15" ht="24.75" hidden="1" customHeight="1"/>
    <row r="7" spans="1:15" ht="14.25" customHeight="1">
      <c r="A7" s="264" t="s">
        <v>382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</row>
    <row r="8" spans="1:15" ht="14.2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5" ht="16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5" ht="12.75" hidden="1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5" ht="19.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5" ht="8.25" hidden="1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5" ht="29.25" hidden="1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65"/>
      <c r="N13" s="65"/>
      <c r="O13" s="65"/>
    </row>
    <row r="14" spans="1:15" ht="37.5" hidden="1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65"/>
    </row>
    <row r="15" spans="1:15" ht="15.75" hidden="1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5" ht="17.25" hidden="1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1:16" ht="16.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</row>
    <row r="18" spans="1:16" ht="11.25" customHeight="1" thickBot="1">
      <c r="A18" s="6"/>
      <c r="B18" s="7"/>
      <c r="C18" s="7"/>
      <c r="D18" s="7"/>
      <c r="E18" s="2"/>
      <c r="F18" s="2"/>
      <c r="G18" s="2"/>
      <c r="H18" s="2"/>
      <c r="I18" s="2"/>
      <c r="J18" s="2"/>
      <c r="K18" s="2"/>
      <c r="L18" s="2"/>
    </row>
    <row r="19" spans="1:16" ht="3" hidden="1" customHeight="1">
      <c r="A19" s="6"/>
      <c r="B19" s="7"/>
      <c r="C19" s="7"/>
      <c r="D19" s="7"/>
      <c r="E19" s="2"/>
      <c r="F19" s="2"/>
      <c r="G19" s="2"/>
      <c r="H19" s="2"/>
      <c r="I19" s="2"/>
      <c r="J19" s="2"/>
      <c r="K19" s="2"/>
      <c r="L19" s="2"/>
    </row>
    <row r="20" spans="1:16" ht="15.75" hidden="1" customHeight="1">
      <c r="A20" s="8"/>
      <c r="B20" s="7"/>
      <c r="C20" s="7"/>
      <c r="D20" s="7"/>
      <c r="E20" s="2"/>
      <c r="F20" s="2"/>
      <c r="G20" s="2"/>
      <c r="H20" s="2"/>
      <c r="I20" s="2"/>
      <c r="J20" s="2"/>
      <c r="K20" s="2"/>
      <c r="L20" s="2"/>
    </row>
    <row r="21" spans="1:16" ht="6.75" hidden="1" customHeight="1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6" hidden="1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6" ht="12" customHeight="1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6" ht="16.5" hidden="1" customHeight="1">
      <c r="A24" s="239" t="s">
        <v>0</v>
      </c>
      <c r="B24" s="241" t="s">
        <v>5</v>
      </c>
      <c r="C24" s="242"/>
      <c r="D24" s="242"/>
      <c r="E24" s="242"/>
      <c r="F24" s="242"/>
      <c r="G24" s="243" t="s">
        <v>369</v>
      </c>
      <c r="H24" s="244"/>
      <c r="I24" s="243" t="s">
        <v>370</v>
      </c>
      <c r="J24" s="244"/>
      <c r="K24" s="247" t="s">
        <v>371</v>
      </c>
      <c r="L24" s="248"/>
      <c r="M24" s="251" t="s">
        <v>4</v>
      </c>
      <c r="N24" s="9"/>
      <c r="O24" s="251" t="s">
        <v>97</v>
      </c>
    </row>
    <row r="25" spans="1:16" ht="23.25" customHeight="1" thickBot="1">
      <c r="A25" s="240"/>
      <c r="B25" s="3" t="s">
        <v>1</v>
      </c>
      <c r="C25" s="3" t="s">
        <v>65</v>
      </c>
      <c r="D25" s="3" t="s">
        <v>2</v>
      </c>
      <c r="E25" s="3" t="s">
        <v>3</v>
      </c>
      <c r="F25" s="52" t="s">
        <v>6</v>
      </c>
      <c r="G25" s="245"/>
      <c r="H25" s="246"/>
      <c r="I25" s="245"/>
      <c r="J25" s="246"/>
      <c r="K25" s="249"/>
      <c r="L25" s="250"/>
      <c r="M25" s="252"/>
      <c r="N25" s="9"/>
      <c r="O25" s="252"/>
    </row>
    <row r="26" spans="1:16" ht="30.75" customHeight="1">
      <c r="A26" s="38" t="s">
        <v>13</v>
      </c>
      <c r="B26" s="37" t="s">
        <v>372</v>
      </c>
      <c r="C26" s="37" t="s">
        <v>17</v>
      </c>
      <c r="D26" s="30"/>
      <c r="E26" s="30"/>
      <c r="F26" s="72"/>
      <c r="G26" s="253">
        <f>G27+G43+G94+G126+G132</f>
        <v>5989118.8500000006</v>
      </c>
      <c r="H26" s="254"/>
      <c r="I26" s="255">
        <f>I27+I43+I94+I132</f>
        <v>5718528</v>
      </c>
      <c r="J26" s="256"/>
      <c r="K26" s="255">
        <f>K27+K43+K94+K132</f>
        <v>5267910</v>
      </c>
      <c r="L26" s="256"/>
      <c r="M26" s="156" t="e">
        <f>M27+M43+M94+M126+M132</f>
        <v>#REF!</v>
      </c>
      <c r="N26" s="157"/>
      <c r="O26" s="156" t="e">
        <f>O27+O43+O94+O126+O132+#REF!</f>
        <v>#REF!</v>
      </c>
      <c r="P26" s="157"/>
    </row>
    <row r="27" spans="1:16" ht="41.25" customHeight="1">
      <c r="A27" s="38" t="s">
        <v>105</v>
      </c>
      <c r="B27" s="37" t="s">
        <v>372</v>
      </c>
      <c r="C27" s="37" t="s">
        <v>18</v>
      </c>
      <c r="D27" s="30"/>
      <c r="E27" s="30"/>
      <c r="F27" s="72"/>
      <c r="G27" s="205">
        <f>G28</f>
        <v>721000</v>
      </c>
      <c r="H27" s="238"/>
      <c r="I27" s="171">
        <f>I28</f>
        <v>721000</v>
      </c>
      <c r="J27" s="172"/>
      <c r="K27" s="171">
        <f>K28</f>
        <v>721000</v>
      </c>
      <c r="L27" s="172"/>
      <c r="M27" s="156">
        <f>M28</f>
        <v>1182781.04</v>
      </c>
      <c r="N27" s="157"/>
      <c r="O27" s="156">
        <f>O28</f>
        <v>709881.04</v>
      </c>
      <c r="P27" s="157"/>
    </row>
    <row r="28" spans="1:16" ht="26.25" customHeight="1">
      <c r="A28" s="29" t="s">
        <v>387</v>
      </c>
      <c r="B28" s="37" t="s">
        <v>372</v>
      </c>
      <c r="C28" s="30" t="s">
        <v>18</v>
      </c>
      <c r="D28" s="37" t="s">
        <v>245</v>
      </c>
      <c r="E28" s="30"/>
      <c r="F28" s="72"/>
      <c r="G28" s="147">
        <f>G29</f>
        <v>721000</v>
      </c>
      <c r="H28" s="153"/>
      <c r="I28" s="156">
        <f>I29</f>
        <v>721000</v>
      </c>
      <c r="J28" s="157"/>
      <c r="K28" s="156">
        <f>K29</f>
        <v>721000</v>
      </c>
      <c r="L28" s="157"/>
      <c r="M28" s="156">
        <f>M29</f>
        <v>1182781.04</v>
      </c>
      <c r="N28" s="157"/>
      <c r="O28" s="156">
        <f>O29</f>
        <v>709881.04</v>
      </c>
      <c r="P28" s="157"/>
    </row>
    <row r="29" spans="1:16" ht="1.5" hidden="1" customHeight="1">
      <c r="A29" s="50" t="s">
        <v>212</v>
      </c>
      <c r="B29" s="37" t="s">
        <v>372</v>
      </c>
      <c r="C29" s="30" t="s">
        <v>18</v>
      </c>
      <c r="D29" s="37" t="s">
        <v>236</v>
      </c>
      <c r="E29" s="37"/>
      <c r="F29" s="72"/>
      <c r="G29" s="147">
        <f>G30</f>
        <v>721000</v>
      </c>
      <c r="H29" s="153"/>
      <c r="I29" s="156">
        <f>I30</f>
        <v>721000</v>
      </c>
      <c r="J29" s="157"/>
      <c r="K29" s="156">
        <f>K30</f>
        <v>721000</v>
      </c>
      <c r="L29" s="157"/>
      <c r="M29" s="156">
        <f>M31</f>
        <v>1182781.04</v>
      </c>
      <c r="N29" s="157"/>
      <c r="O29" s="156">
        <f>O31</f>
        <v>709881.04</v>
      </c>
      <c r="P29" s="157"/>
    </row>
    <row r="30" spans="1:16" ht="31.5" customHeight="1">
      <c r="A30" s="50" t="s">
        <v>324</v>
      </c>
      <c r="B30" s="37" t="s">
        <v>372</v>
      </c>
      <c r="C30" s="30" t="s">
        <v>18</v>
      </c>
      <c r="D30" s="30" t="s">
        <v>237</v>
      </c>
      <c r="E30" s="37"/>
      <c r="F30" s="72"/>
      <c r="G30" s="147">
        <f>G31</f>
        <v>721000</v>
      </c>
      <c r="H30" s="153"/>
      <c r="I30" s="156">
        <f>I31</f>
        <v>721000</v>
      </c>
      <c r="J30" s="157"/>
      <c r="K30" s="156">
        <f>K31</f>
        <v>721000</v>
      </c>
      <c r="L30" s="157"/>
      <c r="M30" s="16"/>
      <c r="N30" s="17"/>
      <c r="O30" s="16"/>
      <c r="P30" s="17"/>
    </row>
    <row r="31" spans="1:16" ht="29.25" customHeight="1">
      <c r="A31" s="50" t="s">
        <v>108</v>
      </c>
      <c r="B31" s="37" t="s">
        <v>372</v>
      </c>
      <c r="C31" s="30" t="s">
        <v>18</v>
      </c>
      <c r="D31" s="30" t="s">
        <v>238</v>
      </c>
      <c r="E31" s="37" t="s">
        <v>75</v>
      </c>
      <c r="F31" s="72"/>
      <c r="G31" s="158">
        <f>G32+G37+G40</f>
        <v>721000</v>
      </c>
      <c r="H31" s="159"/>
      <c r="I31" s="189">
        <f>I32+I37+I40</f>
        <v>721000</v>
      </c>
      <c r="J31" s="190"/>
      <c r="K31" s="189">
        <f>K32+K37+K40</f>
        <v>721000</v>
      </c>
      <c r="L31" s="190"/>
      <c r="M31" s="156">
        <f>M32</f>
        <v>1182781.04</v>
      </c>
      <c r="N31" s="157"/>
      <c r="O31" s="156">
        <f>O32</f>
        <v>709881.04</v>
      </c>
      <c r="P31" s="157"/>
    </row>
    <row r="32" spans="1:16">
      <c r="A32" s="29" t="s">
        <v>109</v>
      </c>
      <c r="B32" s="37" t="s">
        <v>372</v>
      </c>
      <c r="C32" s="72" t="s">
        <v>18</v>
      </c>
      <c r="D32" s="30" t="s">
        <v>238</v>
      </c>
      <c r="E32" s="73" t="s">
        <v>76</v>
      </c>
      <c r="F32" s="72"/>
      <c r="G32" s="158">
        <v>556000</v>
      </c>
      <c r="H32" s="159"/>
      <c r="I32" s="156">
        <v>556000</v>
      </c>
      <c r="J32" s="157"/>
      <c r="K32" s="156">
        <v>556000</v>
      </c>
      <c r="L32" s="157"/>
      <c r="M32" s="156">
        <f>M33</f>
        <v>1182781.04</v>
      </c>
      <c r="N32" s="157"/>
      <c r="O32" s="156">
        <f>O33</f>
        <v>709881.04</v>
      </c>
      <c r="P32" s="157"/>
    </row>
    <row r="33" spans="1:18" ht="0.75" customHeight="1">
      <c r="A33" s="29" t="s">
        <v>15</v>
      </c>
      <c r="B33" s="37" t="s">
        <v>372</v>
      </c>
      <c r="C33" s="72" t="s">
        <v>18</v>
      </c>
      <c r="D33" s="30" t="s">
        <v>238</v>
      </c>
      <c r="E33" s="72" t="s">
        <v>76</v>
      </c>
      <c r="F33" s="72" t="s">
        <v>20</v>
      </c>
      <c r="G33" s="158">
        <v>455100</v>
      </c>
      <c r="H33" s="159"/>
      <c r="I33" s="158">
        <v>455100</v>
      </c>
      <c r="J33" s="159"/>
      <c r="K33" s="158">
        <v>455100</v>
      </c>
      <c r="L33" s="159"/>
      <c r="M33" s="156">
        <f>M40+M41</f>
        <v>1182781.04</v>
      </c>
      <c r="N33" s="157"/>
      <c r="O33" s="156">
        <f>O40+O41</f>
        <v>709881.04</v>
      </c>
      <c r="P33" s="157"/>
    </row>
    <row r="34" spans="1:18" ht="22.5" hidden="1" customHeight="1">
      <c r="A34" s="29" t="s">
        <v>204</v>
      </c>
      <c r="B34" s="37" t="s">
        <v>372</v>
      </c>
      <c r="C34" s="72" t="s">
        <v>18</v>
      </c>
      <c r="D34" s="30" t="s">
        <v>238</v>
      </c>
      <c r="E34" s="72" t="s">
        <v>76</v>
      </c>
      <c r="F34" s="72" t="s">
        <v>203</v>
      </c>
      <c r="G34" s="158"/>
      <c r="H34" s="191"/>
      <c r="I34" s="156"/>
      <c r="J34" s="166"/>
      <c r="K34" s="156"/>
      <c r="L34" s="166"/>
      <c r="M34" s="16"/>
      <c r="N34" s="17"/>
      <c r="O34" s="16"/>
      <c r="P34" s="17"/>
    </row>
    <row r="35" spans="1:18" ht="14.25" hidden="1" customHeight="1">
      <c r="A35" s="29"/>
      <c r="B35" s="37" t="s">
        <v>372</v>
      </c>
      <c r="C35" s="72"/>
      <c r="D35" s="30"/>
      <c r="E35" s="72"/>
      <c r="F35" s="72"/>
      <c r="G35" s="158"/>
      <c r="H35" s="191"/>
      <c r="I35" s="156"/>
      <c r="J35" s="166"/>
      <c r="K35" s="156"/>
      <c r="L35" s="166"/>
      <c r="M35" s="16"/>
      <c r="N35" s="17"/>
      <c r="O35" s="16"/>
      <c r="P35" s="17"/>
    </row>
    <row r="36" spans="1:18" ht="14.25" hidden="1" customHeight="1">
      <c r="A36" s="29"/>
      <c r="B36" s="37" t="s">
        <v>372</v>
      </c>
      <c r="C36" s="72"/>
      <c r="D36" s="30"/>
      <c r="E36" s="72"/>
      <c r="F36" s="72"/>
      <c r="G36" s="158"/>
      <c r="H36" s="191"/>
      <c r="I36" s="156"/>
      <c r="J36" s="166"/>
      <c r="K36" s="156"/>
      <c r="L36" s="166"/>
      <c r="M36" s="16"/>
      <c r="N36" s="17"/>
      <c r="O36" s="16"/>
      <c r="P36" s="17"/>
    </row>
    <row r="37" spans="1:18" ht="13.5" customHeight="1">
      <c r="A37" s="29"/>
      <c r="B37" s="37" t="s">
        <v>372</v>
      </c>
      <c r="C37" s="72"/>
      <c r="D37" s="30"/>
      <c r="E37" s="72" t="s">
        <v>77</v>
      </c>
      <c r="F37" s="72"/>
      <c r="G37" s="158">
        <v>0</v>
      </c>
      <c r="H37" s="159"/>
      <c r="I37" s="156">
        <v>0</v>
      </c>
      <c r="J37" s="157"/>
      <c r="K37" s="156">
        <v>0</v>
      </c>
      <c r="L37" s="157"/>
      <c r="M37" s="25"/>
      <c r="N37" s="26"/>
      <c r="O37" s="25"/>
      <c r="P37" s="26"/>
    </row>
    <row r="38" spans="1:18" ht="24" hidden="1" customHeight="1">
      <c r="A38" s="38" t="s">
        <v>113</v>
      </c>
      <c r="B38" s="37" t="s">
        <v>372</v>
      </c>
      <c r="C38" s="72" t="s">
        <v>18</v>
      </c>
      <c r="D38" s="30" t="s">
        <v>239</v>
      </c>
      <c r="E38" s="72" t="s">
        <v>77</v>
      </c>
      <c r="F38" s="72" t="s">
        <v>62</v>
      </c>
      <c r="G38" s="158">
        <v>3000</v>
      </c>
      <c r="H38" s="159"/>
      <c r="I38" s="156">
        <v>3000</v>
      </c>
      <c r="J38" s="157"/>
      <c r="K38" s="156">
        <v>3000</v>
      </c>
      <c r="L38" s="157"/>
      <c r="M38" s="23"/>
      <c r="N38" s="24"/>
      <c r="O38" s="23"/>
      <c r="P38" s="24"/>
    </row>
    <row r="39" spans="1:18" ht="16.5" hidden="1" customHeight="1">
      <c r="A39" s="74" t="s">
        <v>30</v>
      </c>
      <c r="B39" s="37" t="s">
        <v>372</v>
      </c>
      <c r="C39" s="72" t="s">
        <v>18</v>
      </c>
      <c r="D39" s="30" t="s">
        <v>239</v>
      </c>
      <c r="E39" s="72" t="s">
        <v>77</v>
      </c>
      <c r="F39" s="72" t="s">
        <v>12</v>
      </c>
      <c r="G39" s="158">
        <v>7000</v>
      </c>
      <c r="H39" s="159"/>
      <c r="I39" s="156">
        <v>7000</v>
      </c>
      <c r="J39" s="157"/>
      <c r="K39" s="156">
        <v>7000</v>
      </c>
      <c r="L39" s="157"/>
      <c r="M39" s="25"/>
      <c r="N39" s="26"/>
      <c r="O39" s="25"/>
      <c r="P39" s="26"/>
    </row>
    <row r="40" spans="1:18" ht="39.75" customHeight="1">
      <c r="A40" s="38" t="s">
        <v>110</v>
      </c>
      <c r="B40" s="37" t="s">
        <v>372</v>
      </c>
      <c r="C40" s="30" t="s">
        <v>18</v>
      </c>
      <c r="D40" s="30" t="s">
        <v>238</v>
      </c>
      <c r="E40" s="37" t="s">
        <v>111</v>
      </c>
      <c r="F40" s="30"/>
      <c r="G40" s="158">
        <v>165000</v>
      </c>
      <c r="H40" s="159"/>
      <c r="I40" s="156">
        <v>165000</v>
      </c>
      <c r="J40" s="157"/>
      <c r="K40" s="156">
        <v>165000</v>
      </c>
      <c r="L40" s="157"/>
      <c r="M40" s="156">
        <v>933948</v>
      </c>
      <c r="N40" s="157"/>
      <c r="O40" s="156">
        <v>461048</v>
      </c>
      <c r="P40" s="157"/>
    </row>
    <row r="41" spans="1:18" ht="16.5" hidden="1" customHeight="1">
      <c r="A41" s="29" t="s">
        <v>16</v>
      </c>
      <c r="B41" s="37" t="s">
        <v>372</v>
      </c>
      <c r="C41" s="72" t="s">
        <v>18</v>
      </c>
      <c r="D41" s="30" t="s">
        <v>238</v>
      </c>
      <c r="E41" s="30" t="s">
        <v>111</v>
      </c>
      <c r="F41" s="72" t="s">
        <v>51</v>
      </c>
      <c r="G41" s="147">
        <v>137400</v>
      </c>
      <c r="H41" s="153"/>
      <c r="I41" s="158">
        <v>137400</v>
      </c>
      <c r="J41" s="159"/>
      <c r="K41" s="158">
        <v>137400</v>
      </c>
      <c r="L41" s="159"/>
      <c r="M41" s="156">
        <v>248833.04</v>
      </c>
      <c r="N41" s="157"/>
      <c r="O41" s="156">
        <v>248833.04</v>
      </c>
      <c r="P41" s="157"/>
    </row>
    <row r="42" spans="1:18" ht="24" hidden="1" customHeight="1">
      <c r="A42" s="38" t="s">
        <v>126</v>
      </c>
      <c r="B42" s="37" t="s">
        <v>372</v>
      </c>
      <c r="C42" s="72"/>
      <c r="D42" s="37" t="s">
        <v>127</v>
      </c>
      <c r="E42" s="30"/>
      <c r="F42" s="72"/>
      <c r="G42" s="160"/>
      <c r="H42" s="167"/>
      <c r="I42" s="164"/>
      <c r="J42" s="168"/>
      <c r="K42" s="164"/>
      <c r="L42" s="168"/>
      <c r="M42" s="16"/>
      <c r="N42" s="17"/>
      <c r="O42" s="16"/>
      <c r="P42" s="17"/>
    </row>
    <row r="43" spans="1:18" ht="28.5">
      <c r="A43" s="75" t="s">
        <v>112</v>
      </c>
      <c r="B43" s="37" t="s">
        <v>372</v>
      </c>
      <c r="C43" s="37" t="s">
        <v>7</v>
      </c>
      <c r="D43" s="37"/>
      <c r="E43" s="72"/>
      <c r="F43" s="72"/>
      <c r="G43" s="205">
        <f>G44</f>
        <v>4445345.53</v>
      </c>
      <c r="H43" s="238"/>
      <c r="I43" s="171">
        <f>I44</f>
        <v>4338192.18</v>
      </c>
      <c r="J43" s="172"/>
      <c r="K43" s="171">
        <f>K44</f>
        <v>3887574.18</v>
      </c>
      <c r="L43" s="172"/>
      <c r="M43" s="156" t="e">
        <f>#REF!</f>
        <v>#REF!</v>
      </c>
      <c r="N43" s="157"/>
      <c r="O43" s="156" t="e">
        <f>#REF!+O77</f>
        <v>#REF!</v>
      </c>
      <c r="P43" s="157"/>
    </row>
    <row r="44" spans="1:18" ht="23.25" customHeight="1">
      <c r="A44" s="50" t="s">
        <v>212</v>
      </c>
      <c r="B44" s="37" t="s">
        <v>372</v>
      </c>
      <c r="C44" s="37" t="s">
        <v>7</v>
      </c>
      <c r="D44" s="37" t="s">
        <v>237</v>
      </c>
      <c r="E44" s="72"/>
      <c r="F44" s="72"/>
      <c r="G44" s="192">
        <f>G48+G63+G77</f>
        <v>4445345.53</v>
      </c>
      <c r="H44" s="211"/>
      <c r="I44" s="205">
        <f>I48+I63+I77</f>
        <v>4338192.18</v>
      </c>
      <c r="J44" s="238"/>
      <c r="K44" s="205">
        <f>K48+K63+K77</f>
        <v>3887574.18</v>
      </c>
      <c r="L44" s="238"/>
      <c r="M44" s="35"/>
      <c r="N44" s="36"/>
      <c r="O44" s="35"/>
      <c r="P44" s="36"/>
    </row>
    <row r="45" spans="1:18" ht="27.75" hidden="1" customHeight="1">
      <c r="A45" s="50" t="s">
        <v>325</v>
      </c>
      <c r="B45" s="37" t="s">
        <v>372</v>
      </c>
      <c r="C45" s="37" t="s">
        <v>7</v>
      </c>
      <c r="D45" s="37" t="s">
        <v>241</v>
      </c>
      <c r="E45" s="72"/>
      <c r="F45" s="72"/>
      <c r="G45" s="160">
        <f>G48+G63+G77</f>
        <v>4445345.53</v>
      </c>
      <c r="H45" s="167"/>
      <c r="I45" s="164">
        <f>I48+I63+I77</f>
        <v>4338192.18</v>
      </c>
      <c r="J45" s="168"/>
      <c r="K45" s="164">
        <f>K48+K63+K77</f>
        <v>3887574.18</v>
      </c>
      <c r="L45" s="168"/>
      <c r="M45" s="16"/>
      <c r="N45" s="17"/>
      <c r="O45" s="16"/>
      <c r="P45" s="17"/>
    </row>
    <row r="46" spans="1:18" ht="36" hidden="1" customHeight="1">
      <c r="A46" s="38" t="s">
        <v>129</v>
      </c>
      <c r="B46" s="37" t="s">
        <v>372</v>
      </c>
      <c r="C46" s="30" t="s">
        <v>7</v>
      </c>
      <c r="D46" s="37" t="s">
        <v>128</v>
      </c>
      <c r="E46" s="72"/>
      <c r="F46" s="72"/>
      <c r="G46" s="147"/>
      <c r="H46" s="148"/>
      <c r="I46" s="156"/>
      <c r="J46" s="166"/>
      <c r="K46" s="156"/>
      <c r="L46" s="166"/>
      <c r="M46" s="16"/>
      <c r="N46" s="17"/>
      <c r="O46" s="16"/>
      <c r="P46" s="17"/>
    </row>
    <row r="47" spans="1:18" ht="38.25" hidden="1" customHeight="1">
      <c r="A47" s="40" t="s">
        <v>107</v>
      </c>
      <c r="B47" s="37" t="s">
        <v>372</v>
      </c>
      <c r="C47" s="30" t="s">
        <v>7</v>
      </c>
      <c r="D47" s="37" t="s">
        <v>242</v>
      </c>
      <c r="E47" s="37" t="s">
        <v>74</v>
      </c>
      <c r="F47" s="72"/>
      <c r="G47" s="147">
        <f>G48</f>
        <v>3029926.68</v>
      </c>
      <c r="H47" s="153"/>
      <c r="I47" s="156">
        <f>I48</f>
        <v>3625892.18</v>
      </c>
      <c r="J47" s="157"/>
      <c r="K47" s="156">
        <f>K48</f>
        <v>3175274.18</v>
      </c>
      <c r="L47" s="157"/>
      <c r="M47" s="156">
        <f>M48</f>
        <v>1986344.36</v>
      </c>
      <c r="N47" s="157"/>
      <c r="O47" s="156">
        <f>O48</f>
        <v>1475005.28</v>
      </c>
      <c r="P47" s="157"/>
      <c r="R47" s="13"/>
    </row>
    <row r="48" spans="1:18" ht="30" customHeight="1">
      <c r="A48" s="40" t="s">
        <v>108</v>
      </c>
      <c r="B48" s="37" t="s">
        <v>372</v>
      </c>
      <c r="C48" s="30" t="s">
        <v>7</v>
      </c>
      <c r="D48" s="37" t="s">
        <v>242</v>
      </c>
      <c r="E48" s="37" t="s">
        <v>75</v>
      </c>
      <c r="F48" s="72"/>
      <c r="G48" s="158">
        <f>G49+G52+G54</f>
        <v>3029926.68</v>
      </c>
      <c r="H48" s="159"/>
      <c r="I48" s="236">
        <f>I49+I52+I54</f>
        <v>3625892.18</v>
      </c>
      <c r="J48" s="237"/>
      <c r="K48" s="236">
        <f>K49+K52+K54</f>
        <v>3175274.18</v>
      </c>
      <c r="L48" s="237"/>
      <c r="M48" s="156">
        <f>M49+M54</f>
        <v>1986344.36</v>
      </c>
      <c r="N48" s="157"/>
      <c r="O48" s="156">
        <f>O49+O54</f>
        <v>1475005.28</v>
      </c>
      <c r="P48" s="157"/>
    </row>
    <row r="49" spans="1:16" ht="12.75" customHeight="1">
      <c r="A49" s="38" t="s">
        <v>109</v>
      </c>
      <c r="B49" s="37" t="s">
        <v>372</v>
      </c>
      <c r="C49" s="72" t="s">
        <v>7</v>
      </c>
      <c r="D49" s="37" t="s">
        <v>242</v>
      </c>
      <c r="E49" s="73" t="s">
        <v>76</v>
      </c>
      <c r="F49" s="72"/>
      <c r="G49" s="158">
        <v>2308926.6800000002</v>
      </c>
      <c r="H49" s="159"/>
      <c r="I49" s="156">
        <v>2682364.1800000002</v>
      </c>
      <c r="J49" s="157"/>
      <c r="K49" s="156">
        <v>2471474.1800000002</v>
      </c>
      <c r="L49" s="157"/>
      <c r="M49" s="156">
        <f>M50</f>
        <v>1935944.36</v>
      </c>
      <c r="N49" s="157"/>
      <c r="O49" s="156">
        <f>O50</f>
        <v>1424605.28</v>
      </c>
      <c r="P49" s="157"/>
    </row>
    <row r="50" spans="1:16" ht="13.5" hidden="1" customHeight="1">
      <c r="A50" s="29" t="s">
        <v>15</v>
      </c>
      <c r="B50" s="37" t="s">
        <v>372</v>
      </c>
      <c r="C50" s="72" t="s">
        <v>7</v>
      </c>
      <c r="D50" s="37" t="s">
        <v>242</v>
      </c>
      <c r="E50" s="72" t="s">
        <v>76</v>
      </c>
      <c r="F50" s="72" t="s">
        <v>20</v>
      </c>
      <c r="G50" s="154">
        <v>2083500</v>
      </c>
      <c r="H50" s="155"/>
      <c r="I50" s="156">
        <v>2083500</v>
      </c>
      <c r="J50" s="157"/>
      <c r="K50" s="156">
        <v>2083500</v>
      </c>
      <c r="L50" s="157"/>
      <c r="M50" s="156">
        <f>M52+M53</f>
        <v>1935944.36</v>
      </c>
      <c r="N50" s="157"/>
      <c r="O50" s="156">
        <f>O52+O53</f>
        <v>1424605.28</v>
      </c>
      <c r="P50" s="157"/>
    </row>
    <row r="51" spans="1:16" ht="27.75" hidden="1" customHeight="1">
      <c r="A51" s="29" t="s">
        <v>204</v>
      </c>
      <c r="B51" s="37" t="s">
        <v>372</v>
      </c>
      <c r="C51" s="72" t="s">
        <v>7</v>
      </c>
      <c r="D51" s="37" t="s">
        <v>242</v>
      </c>
      <c r="E51" s="72" t="s">
        <v>76</v>
      </c>
      <c r="F51" s="72" t="s">
        <v>203</v>
      </c>
      <c r="G51" s="154">
        <v>2000</v>
      </c>
      <c r="H51" s="174"/>
      <c r="I51" s="156">
        <v>2000</v>
      </c>
      <c r="J51" s="166"/>
      <c r="K51" s="156">
        <v>2000</v>
      </c>
      <c r="L51" s="166"/>
      <c r="M51" s="16"/>
      <c r="N51" s="17"/>
      <c r="O51" s="16"/>
      <c r="P51" s="17"/>
    </row>
    <row r="52" spans="1:16" ht="35.25" customHeight="1">
      <c r="A52" s="38" t="s">
        <v>110</v>
      </c>
      <c r="B52" s="37" t="s">
        <v>372</v>
      </c>
      <c r="C52" s="30" t="s">
        <v>7</v>
      </c>
      <c r="D52" s="37" t="s">
        <v>242</v>
      </c>
      <c r="E52" s="37" t="s">
        <v>111</v>
      </c>
      <c r="F52" s="30"/>
      <c r="G52" s="158">
        <v>721000</v>
      </c>
      <c r="H52" s="159"/>
      <c r="I52" s="156">
        <v>943528</v>
      </c>
      <c r="J52" s="157"/>
      <c r="K52" s="156">
        <v>703800</v>
      </c>
      <c r="L52" s="157"/>
      <c r="M52" s="156">
        <v>1385944.36</v>
      </c>
      <c r="N52" s="157"/>
      <c r="O52" s="156">
        <v>874605.28</v>
      </c>
      <c r="P52" s="157"/>
    </row>
    <row r="53" spans="1:16" ht="33.75" hidden="1" customHeight="1">
      <c r="A53" s="29" t="s">
        <v>16</v>
      </c>
      <c r="B53" s="37" t="s">
        <v>372</v>
      </c>
      <c r="C53" s="30" t="s">
        <v>7</v>
      </c>
      <c r="D53" s="37" t="s">
        <v>242</v>
      </c>
      <c r="E53" s="30" t="s">
        <v>111</v>
      </c>
      <c r="F53" s="30" t="s">
        <v>51</v>
      </c>
      <c r="G53" s="147">
        <v>632100</v>
      </c>
      <c r="H53" s="153"/>
      <c r="I53" s="158">
        <v>632100</v>
      </c>
      <c r="J53" s="159"/>
      <c r="K53" s="158">
        <v>632100</v>
      </c>
      <c r="L53" s="159"/>
      <c r="M53" s="156">
        <v>550000</v>
      </c>
      <c r="N53" s="157"/>
      <c r="O53" s="156">
        <v>550000</v>
      </c>
      <c r="P53" s="157"/>
    </row>
    <row r="54" spans="1:16" ht="24">
      <c r="A54" s="38" t="s">
        <v>113</v>
      </c>
      <c r="B54" s="37" t="s">
        <v>372</v>
      </c>
      <c r="C54" s="72" t="s">
        <v>7</v>
      </c>
      <c r="D54" s="37" t="s">
        <v>243</v>
      </c>
      <c r="E54" s="73" t="s">
        <v>77</v>
      </c>
      <c r="F54" s="72"/>
      <c r="G54" s="147">
        <v>0</v>
      </c>
      <c r="H54" s="153"/>
      <c r="I54" s="156">
        <v>0</v>
      </c>
      <c r="J54" s="157"/>
      <c r="K54" s="156">
        <v>0</v>
      </c>
      <c r="L54" s="157"/>
      <c r="M54" s="156">
        <f>M55+M57</f>
        <v>50400</v>
      </c>
      <c r="N54" s="157"/>
      <c r="O54" s="156">
        <f>O55+O57</f>
        <v>50400</v>
      </c>
      <c r="P54" s="157"/>
    </row>
    <row r="55" spans="1:16" ht="12.75" hidden="1" customHeight="1">
      <c r="A55" s="29" t="s">
        <v>14</v>
      </c>
      <c r="B55" s="37" t="s">
        <v>372</v>
      </c>
      <c r="C55" s="72" t="s">
        <v>7</v>
      </c>
      <c r="D55" s="37" t="s">
        <v>240</v>
      </c>
      <c r="E55" s="72" t="s">
        <v>77</v>
      </c>
      <c r="F55" s="72" t="s">
        <v>19</v>
      </c>
      <c r="G55" s="147"/>
      <c r="H55" s="153"/>
      <c r="I55" s="156"/>
      <c r="J55" s="157"/>
      <c r="K55" s="156"/>
      <c r="L55" s="157"/>
      <c r="M55" s="156">
        <f>M56</f>
        <v>2400</v>
      </c>
      <c r="N55" s="157"/>
      <c r="O55" s="156">
        <f>O56</f>
        <v>2400</v>
      </c>
      <c r="P55" s="157"/>
    </row>
    <row r="56" spans="1:16" ht="0.75" hidden="1" customHeight="1">
      <c r="A56" s="29" t="s">
        <v>59</v>
      </c>
      <c r="B56" s="37" t="s">
        <v>372</v>
      </c>
      <c r="C56" s="72" t="s">
        <v>7</v>
      </c>
      <c r="D56" s="37" t="s">
        <v>243</v>
      </c>
      <c r="E56" s="72" t="s">
        <v>77</v>
      </c>
      <c r="F56" s="72" t="s">
        <v>62</v>
      </c>
      <c r="G56" s="147">
        <v>2000</v>
      </c>
      <c r="H56" s="153"/>
      <c r="I56" s="156">
        <v>2000</v>
      </c>
      <c r="J56" s="157"/>
      <c r="K56" s="156">
        <v>2000</v>
      </c>
      <c r="L56" s="157"/>
      <c r="M56" s="156">
        <v>2400</v>
      </c>
      <c r="N56" s="157"/>
      <c r="O56" s="156">
        <v>2400</v>
      </c>
      <c r="P56" s="157"/>
    </row>
    <row r="57" spans="1:16" ht="12.75" hidden="1" customHeight="1">
      <c r="A57" s="29" t="s">
        <v>11</v>
      </c>
      <c r="B57" s="37" t="s">
        <v>372</v>
      </c>
      <c r="C57" s="72" t="s">
        <v>7</v>
      </c>
      <c r="D57" s="37" t="s">
        <v>243</v>
      </c>
      <c r="E57" s="72" t="s">
        <v>77</v>
      </c>
      <c r="F57" s="72" t="s">
        <v>10</v>
      </c>
      <c r="G57" s="147"/>
      <c r="H57" s="153"/>
      <c r="I57" s="156"/>
      <c r="J57" s="157"/>
      <c r="K57" s="156"/>
      <c r="L57" s="157"/>
      <c r="M57" s="156">
        <f>M58+M59</f>
        <v>48000</v>
      </c>
      <c r="N57" s="157"/>
      <c r="O57" s="156">
        <f>O58+O59</f>
        <v>48000</v>
      </c>
      <c r="P57" s="157"/>
    </row>
    <row r="58" spans="1:16" ht="33.75" hidden="1" customHeight="1">
      <c r="A58" s="29" t="s">
        <v>54</v>
      </c>
      <c r="B58" s="37" t="s">
        <v>372</v>
      </c>
      <c r="C58" s="72" t="s">
        <v>7</v>
      </c>
      <c r="D58" s="37" t="s">
        <v>243</v>
      </c>
      <c r="E58" s="72" t="s">
        <v>77</v>
      </c>
      <c r="F58" s="72" t="s">
        <v>55</v>
      </c>
      <c r="G58" s="147"/>
      <c r="H58" s="153"/>
      <c r="I58" s="156"/>
      <c r="J58" s="157"/>
      <c r="K58" s="156"/>
      <c r="L58" s="157"/>
      <c r="M58" s="156">
        <v>30000</v>
      </c>
      <c r="N58" s="157"/>
      <c r="O58" s="156">
        <v>30000</v>
      </c>
      <c r="P58" s="157"/>
    </row>
    <row r="59" spans="1:16" ht="33.75" hidden="1" customHeight="1">
      <c r="A59" s="29" t="s">
        <v>30</v>
      </c>
      <c r="B59" s="37" t="s">
        <v>372</v>
      </c>
      <c r="C59" s="72" t="s">
        <v>7</v>
      </c>
      <c r="D59" s="37" t="s">
        <v>243</v>
      </c>
      <c r="E59" s="72" t="s">
        <v>77</v>
      </c>
      <c r="F59" s="72" t="s">
        <v>12</v>
      </c>
      <c r="G59" s="147">
        <v>6000</v>
      </c>
      <c r="H59" s="153"/>
      <c r="I59" s="156">
        <v>6000</v>
      </c>
      <c r="J59" s="157"/>
      <c r="K59" s="156">
        <v>6000</v>
      </c>
      <c r="L59" s="157"/>
      <c r="M59" s="156">
        <v>18000</v>
      </c>
      <c r="N59" s="157"/>
      <c r="O59" s="156">
        <v>18000</v>
      </c>
      <c r="P59" s="157"/>
    </row>
    <row r="60" spans="1:16" ht="24" hidden="1" customHeight="1">
      <c r="A60" s="29" t="s">
        <v>117</v>
      </c>
      <c r="B60" s="37" t="s">
        <v>372</v>
      </c>
      <c r="C60" s="30" t="s">
        <v>7</v>
      </c>
      <c r="D60" s="37" t="s">
        <v>243</v>
      </c>
      <c r="E60" s="72"/>
      <c r="F60" s="72"/>
      <c r="G60" s="147"/>
      <c r="H60" s="153"/>
      <c r="I60" s="156"/>
      <c r="J60" s="157"/>
      <c r="K60" s="156"/>
      <c r="L60" s="157"/>
      <c r="M60" s="16"/>
      <c r="N60" s="17"/>
      <c r="O60" s="16"/>
      <c r="P60" s="17"/>
    </row>
    <row r="61" spans="1:16" ht="24" hidden="1" customHeight="1">
      <c r="A61" s="29" t="s">
        <v>114</v>
      </c>
      <c r="B61" s="37" t="s">
        <v>372</v>
      </c>
      <c r="C61" s="30" t="s">
        <v>7</v>
      </c>
      <c r="D61" s="37" t="s">
        <v>243</v>
      </c>
      <c r="E61" s="37" t="s">
        <v>9</v>
      </c>
      <c r="F61" s="72"/>
      <c r="G61" s="147">
        <f>G62</f>
        <v>667000</v>
      </c>
      <c r="H61" s="153"/>
      <c r="I61" s="156">
        <f>I62</f>
        <v>670100</v>
      </c>
      <c r="J61" s="157"/>
      <c r="K61" s="156">
        <f>K62</f>
        <v>670100</v>
      </c>
      <c r="L61" s="157"/>
      <c r="M61" s="16"/>
      <c r="N61" s="17"/>
      <c r="O61" s="16"/>
      <c r="P61" s="17"/>
    </row>
    <row r="62" spans="1:16" ht="25.5" hidden="1" customHeight="1">
      <c r="A62" s="50" t="s">
        <v>115</v>
      </c>
      <c r="B62" s="37" t="s">
        <v>372</v>
      </c>
      <c r="C62" s="30" t="s">
        <v>7</v>
      </c>
      <c r="D62" s="37" t="s">
        <v>243</v>
      </c>
      <c r="E62" s="37" t="s">
        <v>28</v>
      </c>
      <c r="F62" s="72"/>
      <c r="G62" s="147">
        <f>G63</f>
        <v>667000</v>
      </c>
      <c r="H62" s="153"/>
      <c r="I62" s="156">
        <f>I63</f>
        <v>670100</v>
      </c>
      <c r="J62" s="157"/>
      <c r="K62" s="156">
        <f>K63</f>
        <v>670100</v>
      </c>
      <c r="L62" s="157"/>
      <c r="M62" s="16"/>
      <c r="N62" s="17"/>
      <c r="O62" s="16"/>
      <c r="P62" s="17"/>
    </row>
    <row r="63" spans="1:16" ht="24">
      <c r="A63" s="29" t="s">
        <v>116</v>
      </c>
      <c r="B63" s="37" t="s">
        <v>372</v>
      </c>
      <c r="C63" s="72" t="s">
        <v>7</v>
      </c>
      <c r="D63" s="37" t="s">
        <v>243</v>
      </c>
      <c r="E63" s="37" t="s">
        <v>78</v>
      </c>
      <c r="F63" s="72"/>
      <c r="G63" s="158">
        <v>667000</v>
      </c>
      <c r="H63" s="159"/>
      <c r="I63" s="156">
        <v>670100</v>
      </c>
      <c r="J63" s="157"/>
      <c r="K63" s="156">
        <v>670100</v>
      </c>
      <c r="L63" s="157"/>
      <c r="M63" s="156">
        <f>+M64+M71</f>
        <v>745640.17999999993</v>
      </c>
      <c r="N63" s="157"/>
      <c r="O63" s="156">
        <f>+O64+O71</f>
        <v>695640.17999999993</v>
      </c>
      <c r="P63" s="157"/>
    </row>
    <row r="64" spans="1:16" ht="0.75" customHeight="1">
      <c r="A64" s="29" t="s">
        <v>11</v>
      </c>
      <c r="B64" s="37" t="s">
        <v>372</v>
      </c>
      <c r="C64" s="72" t="s">
        <v>7</v>
      </c>
      <c r="D64" s="37" t="s">
        <v>243</v>
      </c>
      <c r="E64" s="72" t="s">
        <v>78</v>
      </c>
      <c r="F64" s="72" t="s">
        <v>10</v>
      </c>
      <c r="G64" s="147">
        <f>G65+G67+G68+G69+G70</f>
        <v>162000</v>
      </c>
      <c r="H64" s="153"/>
      <c r="I64" s="236">
        <f>I65+I67+I68+I69+I70</f>
        <v>162000</v>
      </c>
      <c r="J64" s="237"/>
      <c r="K64" s="236">
        <f>K65+K67+K68+K69+K70</f>
        <v>162000</v>
      </c>
      <c r="L64" s="237"/>
      <c r="M64" s="156">
        <f>M65+M66+M67+M68+M69</f>
        <v>545640.17999999993</v>
      </c>
      <c r="N64" s="157"/>
      <c r="O64" s="156">
        <f>O65+O66+O67+O68+O69</f>
        <v>545640.17999999993</v>
      </c>
      <c r="P64" s="157"/>
    </row>
    <row r="65" spans="1:16" ht="33.75" hidden="1" customHeight="1">
      <c r="A65" s="29" t="s">
        <v>52</v>
      </c>
      <c r="B65" s="37" t="s">
        <v>372</v>
      </c>
      <c r="C65" s="72" t="s">
        <v>7</v>
      </c>
      <c r="D65" s="37" t="s">
        <v>243</v>
      </c>
      <c r="E65" s="72" t="s">
        <v>78</v>
      </c>
      <c r="F65" s="72" t="s">
        <v>53</v>
      </c>
      <c r="G65" s="147">
        <v>50000</v>
      </c>
      <c r="H65" s="153"/>
      <c r="I65" s="156">
        <v>50000</v>
      </c>
      <c r="J65" s="157"/>
      <c r="K65" s="156">
        <v>50000</v>
      </c>
      <c r="L65" s="157"/>
      <c r="M65" s="156">
        <v>51840</v>
      </c>
      <c r="N65" s="157"/>
      <c r="O65" s="156">
        <v>51840</v>
      </c>
      <c r="P65" s="157"/>
    </row>
    <row r="66" spans="1:16" ht="33.75" hidden="1" customHeight="1">
      <c r="A66" s="29" t="s">
        <v>54</v>
      </c>
      <c r="B66" s="37" t="s">
        <v>372</v>
      </c>
      <c r="C66" s="72" t="s">
        <v>7</v>
      </c>
      <c r="D66" s="37" t="s">
        <v>243</v>
      </c>
      <c r="E66" s="72" t="s">
        <v>78</v>
      </c>
      <c r="F66" s="72" t="s">
        <v>55</v>
      </c>
      <c r="G66" s="147"/>
      <c r="H66" s="153"/>
      <c r="I66" s="156"/>
      <c r="J66" s="157"/>
      <c r="K66" s="156"/>
      <c r="L66" s="157"/>
      <c r="M66" s="156">
        <v>0</v>
      </c>
      <c r="N66" s="157"/>
      <c r="O66" s="156">
        <v>0</v>
      </c>
      <c r="P66" s="157"/>
    </row>
    <row r="67" spans="1:16" ht="33.75" hidden="1" customHeight="1">
      <c r="A67" s="29" t="s">
        <v>39</v>
      </c>
      <c r="B67" s="37" t="s">
        <v>372</v>
      </c>
      <c r="C67" s="72" t="s">
        <v>7</v>
      </c>
      <c r="D67" s="37" t="s">
        <v>243</v>
      </c>
      <c r="E67" s="72" t="s">
        <v>78</v>
      </c>
      <c r="F67" s="72" t="s">
        <v>47</v>
      </c>
      <c r="G67" s="147">
        <v>60000</v>
      </c>
      <c r="H67" s="153"/>
      <c r="I67" s="158">
        <v>60000</v>
      </c>
      <c r="J67" s="159"/>
      <c r="K67" s="158">
        <v>60000</v>
      </c>
      <c r="L67" s="159"/>
      <c r="M67" s="156">
        <v>385000</v>
      </c>
      <c r="N67" s="157"/>
      <c r="O67" s="156">
        <v>385000</v>
      </c>
      <c r="P67" s="157"/>
    </row>
    <row r="68" spans="1:16" ht="15.75" hidden="1" customHeight="1">
      <c r="A68" s="29" t="s">
        <v>33</v>
      </c>
      <c r="B68" s="37" t="s">
        <v>372</v>
      </c>
      <c r="C68" s="72" t="s">
        <v>7</v>
      </c>
      <c r="D68" s="37" t="s">
        <v>243</v>
      </c>
      <c r="E68" s="72" t="s">
        <v>78</v>
      </c>
      <c r="F68" s="72" t="s">
        <v>35</v>
      </c>
      <c r="G68" s="147">
        <v>20000</v>
      </c>
      <c r="H68" s="153"/>
      <c r="I68" s="156">
        <v>20000</v>
      </c>
      <c r="J68" s="157"/>
      <c r="K68" s="156">
        <v>20000</v>
      </c>
      <c r="L68" s="157"/>
      <c r="M68" s="156">
        <v>49208.18</v>
      </c>
      <c r="N68" s="157"/>
      <c r="O68" s="156">
        <v>49208.18</v>
      </c>
      <c r="P68" s="157"/>
    </row>
    <row r="69" spans="1:16" ht="33.75" hidden="1" customHeight="1">
      <c r="A69" s="29" t="s">
        <v>30</v>
      </c>
      <c r="B69" s="37" t="s">
        <v>372</v>
      </c>
      <c r="C69" s="72" t="s">
        <v>7</v>
      </c>
      <c r="D69" s="37" t="s">
        <v>243</v>
      </c>
      <c r="E69" s="72" t="s">
        <v>78</v>
      </c>
      <c r="F69" s="72" t="s">
        <v>12</v>
      </c>
      <c r="G69" s="147">
        <v>32000</v>
      </c>
      <c r="H69" s="153"/>
      <c r="I69" s="156">
        <v>32000</v>
      </c>
      <c r="J69" s="157"/>
      <c r="K69" s="156">
        <v>32000</v>
      </c>
      <c r="L69" s="157"/>
      <c r="M69" s="156">
        <v>59592</v>
      </c>
      <c r="N69" s="157"/>
      <c r="O69" s="156">
        <v>59592</v>
      </c>
      <c r="P69" s="157"/>
    </row>
    <row r="70" spans="1:16" ht="33.75" hidden="1" customHeight="1">
      <c r="A70" s="29" t="s">
        <v>208</v>
      </c>
      <c r="B70" s="37" t="s">
        <v>372</v>
      </c>
      <c r="C70" s="72" t="s">
        <v>7</v>
      </c>
      <c r="D70" s="37" t="s">
        <v>243</v>
      </c>
      <c r="E70" s="72" t="s">
        <v>78</v>
      </c>
      <c r="F70" s="72" t="s">
        <v>207</v>
      </c>
      <c r="G70" s="147"/>
      <c r="H70" s="148"/>
      <c r="I70" s="156"/>
      <c r="J70" s="166"/>
      <c r="K70" s="156"/>
      <c r="L70" s="166"/>
      <c r="M70" s="16"/>
      <c r="N70" s="17"/>
      <c r="O70" s="16"/>
      <c r="P70" s="17"/>
    </row>
    <row r="71" spans="1:16" ht="33.75" hidden="1" customHeight="1">
      <c r="A71" s="29" t="s">
        <v>21</v>
      </c>
      <c r="B71" s="37" t="s">
        <v>372</v>
      </c>
      <c r="C71" s="72" t="s">
        <v>7</v>
      </c>
      <c r="D71" s="37" t="s">
        <v>243</v>
      </c>
      <c r="E71" s="72" t="s">
        <v>78</v>
      </c>
      <c r="F71" s="72" t="s">
        <v>23</v>
      </c>
      <c r="G71" s="147">
        <f>G72+G73+G75+G76</f>
        <v>100000</v>
      </c>
      <c r="H71" s="153"/>
      <c r="I71" s="156">
        <f>I72+I73+I75+I76</f>
        <v>100000</v>
      </c>
      <c r="J71" s="157"/>
      <c r="K71" s="156">
        <f>K72+K73+K75+K76</f>
        <v>100000</v>
      </c>
      <c r="L71" s="157"/>
      <c r="M71" s="156">
        <f>M72+M74</f>
        <v>200000</v>
      </c>
      <c r="N71" s="157"/>
      <c r="O71" s="156">
        <f>O72+O74</f>
        <v>150000</v>
      </c>
      <c r="P71" s="157"/>
    </row>
    <row r="72" spans="1:16" ht="33.75" hidden="1" customHeight="1">
      <c r="A72" s="29" t="s">
        <v>49</v>
      </c>
      <c r="B72" s="37" t="s">
        <v>372</v>
      </c>
      <c r="C72" s="72" t="s">
        <v>7</v>
      </c>
      <c r="D72" s="37" t="s">
        <v>243</v>
      </c>
      <c r="E72" s="72" t="s">
        <v>78</v>
      </c>
      <c r="F72" s="72" t="s">
        <v>50</v>
      </c>
      <c r="G72" s="147">
        <v>15000</v>
      </c>
      <c r="H72" s="153"/>
      <c r="I72" s="156">
        <v>15000</v>
      </c>
      <c r="J72" s="157"/>
      <c r="K72" s="156">
        <v>15000</v>
      </c>
      <c r="L72" s="157"/>
      <c r="M72" s="156">
        <v>0</v>
      </c>
      <c r="N72" s="157"/>
      <c r="O72" s="156">
        <v>0</v>
      </c>
      <c r="P72" s="157"/>
    </row>
    <row r="73" spans="1:16" ht="33.75" hidden="1" customHeight="1">
      <c r="A73" s="29"/>
      <c r="B73" s="37" t="s">
        <v>372</v>
      </c>
      <c r="C73" s="72"/>
      <c r="D73" s="37" t="s">
        <v>243</v>
      </c>
      <c r="E73" s="72" t="s">
        <v>78</v>
      </c>
      <c r="F73" s="72" t="s">
        <v>192</v>
      </c>
      <c r="G73" s="147">
        <v>60000</v>
      </c>
      <c r="H73" s="153"/>
      <c r="I73" s="156">
        <v>60000</v>
      </c>
      <c r="J73" s="157"/>
      <c r="K73" s="156">
        <v>60000</v>
      </c>
      <c r="L73" s="157"/>
      <c r="M73" s="23"/>
      <c r="N73" s="24"/>
      <c r="O73" s="23"/>
      <c r="P73" s="24"/>
    </row>
    <row r="74" spans="1:16" ht="0.75" customHeight="1">
      <c r="A74" s="29" t="s">
        <v>197</v>
      </c>
      <c r="B74" s="37" t="s">
        <v>372</v>
      </c>
      <c r="C74" s="72" t="s">
        <v>7</v>
      </c>
      <c r="D74" s="37" t="s">
        <v>243</v>
      </c>
      <c r="E74" s="72" t="s">
        <v>78</v>
      </c>
      <c r="F74" s="72" t="s">
        <v>193</v>
      </c>
      <c r="G74" s="147"/>
      <c r="H74" s="153"/>
      <c r="I74" s="156"/>
      <c r="J74" s="157"/>
      <c r="K74" s="156"/>
      <c r="L74" s="157"/>
      <c r="M74" s="156">
        <v>200000</v>
      </c>
      <c r="N74" s="157"/>
      <c r="O74" s="156">
        <v>150000</v>
      </c>
      <c r="P74" s="157"/>
    </row>
    <row r="75" spans="1:16" ht="17.25" hidden="1" customHeight="1">
      <c r="A75" s="29" t="s">
        <v>198</v>
      </c>
      <c r="B75" s="37" t="s">
        <v>372</v>
      </c>
      <c r="C75" s="72" t="s">
        <v>7</v>
      </c>
      <c r="D75" s="37" t="s">
        <v>243</v>
      </c>
      <c r="E75" s="72" t="s">
        <v>78</v>
      </c>
      <c r="F75" s="72" t="s">
        <v>194</v>
      </c>
      <c r="G75" s="147">
        <v>20000</v>
      </c>
      <c r="H75" s="153"/>
      <c r="I75" s="156">
        <v>20000</v>
      </c>
      <c r="J75" s="157"/>
      <c r="K75" s="156">
        <v>20000</v>
      </c>
      <c r="L75" s="157"/>
      <c r="M75" s="23"/>
      <c r="N75" s="24"/>
      <c r="O75" s="23"/>
      <c r="P75" s="24"/>
    </row>
    <row r="76" spans="1:16" ht="33.75" hidden="1" customHeight="1">
      <c r="A76" s="29" t="s">
        <v>199</v>
      </c>
      <c r="B76" s="37" t="s">
        <v>372</v>
      </c>
      <c r="C76" s="72" t="s">
        <v>7</v>
      </c>
      <c r="D76" s="37" t="s">
        <v>243</v>
      </c>
      <c r="E76" s="72" t="s">
        <v>78</v>
      </c>
      <c r="F76" s="72" t="s">
        <v>195</v>
      </c>
      <c r="G76" s="147">
        <v>5000</v>
      </c>
      <c r="H76" s="153"/>
      <c r="I76" s="156">
        <v>5000</v>
      </c>
      <c r="J76" s="157"/>
      <c r="K76" s="156">
        <v>5000</v>
      </c>
      <c r="L76" s="157"/>
      <c r="M76" s="23"/>
      <c r="N76" s="24"/>
      <c r="O76" s="23"/>
      <c r="P76" s="24"/>
    </row>
    <row r="77" spans="1:16">
      <c r="A77" s="38" t="s">
        <v>80</v>
      </c>
      <c r="B77" s="37" t="s">
        <v>372</v>
      </c>
      <c r="C77" s="72" t="s">
        <v>7</v>
      </c>
      <c r="D77" s="37" t="s">
        <v>244</v>
      </c>
      <c r="E77" s="73" t="s">
        <v>81</v>
      </c>
      <c r="F77" s="72"/>
      <c r="G77" s="192">
        <v>748418.85</v>
      </c>
      <c r="H77" s="211"/>
      <c r="I77" s="234">
        <v>42200</v>
      </c>
      <c r="J77" s="235"/>
      <c r="K77" s="234">
        <v>42200</v>
      </c>
      <c r="L77" s="235"/>
      <c r="M77" s="156">
        <f>M78</f>
        <v>6914</v>
      </c>
      <c r="N77" s="157"/>
      <c r="O77" s="156">
        <f>O78</f>
        <v>6914</v>
      </c>
      <c r="P77" s="157"/>
    </row>
    <row r="78" spans="1:16" ht="1.5" hidden="1" customHeight="1">
      <c r="A78" s="38" t="s">
        <v>90</v>
      </c>
      <c r="B78" s="37" t="s">
        <v>372</v>
      </c>
      <c r="C78" s="30" t="s">
        <v>7</v>
      </c>
      <c r="D78" s="37" t="s">
        <v>244</v>
      </c>
      <c r="E78" s="37" t="s">
        <v>91</v>
      </c>
      <c r="F78" s="30"/>
      <c r="G78" s="147">
        <f>G79+G82+G87</f>
        <v>9000</v>
      </c>
      <c r="H78" s="153"/>
      <c r="I78" s="156">
        <f>I79+I82+I87</f>
        <v>9000</v>
      </c>
      <c r="J78" s="157"/>
      <c r="K78" s="156">
        <f>K79+K82+K87</f>
        <v>9000</v>
      </c>
      <c r="L78" s="157"/>
      <c r="M78" s="156">
        <f>M82</f>
        <v>6914</v>
      </c>
      <c r="N78" s="157"/>
      <c r="O78" s="156">
        <f>O82</f>
        <v>6914</v>
      </c>
      <c r="P78" s="157"/>
    </row>
    <row r="79" spans="1:16" ht="18" hidden="1" customHeight="1">
      <c r="A79" s="38" t="s">
        <v>118</v>
      </c>
      <c r="B79" s="37" t="s">
        <v>372</v>
      </c>
      <c r="C79" s="30" t="s">
        <v>7</v>
      </c>
      <c r="D79" s="37" t="s">
        <v>282</v>
      </c>
      <c r="E79" s="37" t="s">
        <v>119</v>
      </c>
      <c r="F79" s="30"/>
      <c r="G79" s="147">
        <f>G81</f>
        <v>2000</v>
      </c>
      <c r="H79" s="153"/>
      <c r="I79" s="156">
        <f>I81</f>
        <v>2000</v>
      </c>
      <c r="J79" s="157"/>
      <c r="K79" s="156">
        <f>K81</f>
        <v>2000</v>
      </c>
      <c r="L79" s="157"/>
      <c r="M79" s="16"/>
      <c r="N79" s="17"/>
      <c r="O79" s="16"/>
      <c r="P79" s="17"/>
    </row>
    <row r="80" spans="1:16" ht="0.75" hidden="1" customHeight="1">
      <c r="A80" s="29" t="s">
        <v>40</v>
      </c>
      <c r="B80" s="37" t="s">
        <v>372</v>
      </c>
      <c r="C80" s="30" t="s">
        <v>7</v>
      </c>
      <c r="D80" s="37" t="s">
        <v>244</v>
      </c>
      <c r="E80" s="30" t="s">
        <v>119</v>
      </c>
      <c r="F80" s="30" t="s">
        <v>43</v>
      </c>
      <c r="G80" s="147"/>
      <c r="H80" s="153"/>
      <c r="I80" s="156"/>
      <c r="J80" s="157"/>
      <c r="K80" s="156"/>
      <c r="L80" s="157"/>
      <c r="M80" s="16"/>
      <c r="N80" s="17"/>
      <c r="O80" s="16"/>
      <c r="P80" s="17"/>
    </row>
    <row r="81" spans="1:16" ht="33.75" hidden="1" customHeight="1">
      <c r="A81" s="29" t="s">
        <v>189</v>
      </c>
      <c r="B81" s="37" t="s">
        <v>372</v>
      </c>
      <c r="C81" s="30" t="s">
        <v>7</v>
      </c>
      <c r="D81" s="37" t="s">
        <v>282</v>
      </c>
      <c r="E81" s="30" t="s">
        <v>119</v>
      </c>
      <c r="F81" s="30" t="s">
        <v>188</v>
      </c>
      <c r="G81" s="147">
        <v>2000</v>
      </c>
      <c r="H81" s="148"/>
      <c r="I81" s="156">
        <v>2000</v>
      </c>
      <c r="J81" s="166"/>
      <c r="K81" s="156">
        <v>2000</v>
      </c>
      <c r="L81" s="166"/>
      <c r="M81" s="16"/>
      <c r="N81" s="17"/>
      <c r="O81" s="16"/>
      <c r="P81" s="17"/>
    </row>
    <row r="82" spans="1:16" ht="12.75" hidden="1" customHeight="1">
      <c r="A82" s="38" t="s">
        <v>92</v>
      </c>
      <c r="B82" s="37" t="s">
        <v>372</v>
      </c>
      <c r="C82" s="30" t="s">
        <v>7</v>
      </c>
      <c r="D82" s="37" t="s">
        <v>282</v>
      </c>
      <c r="E82" s="37" t="s">
        <v>93</v>
      </c>
      <c r="F82" s="30"/>
      <c r="G82" s="147">
        <f>G84+G85</f>
        <v>3500</v>
      </c>
      <c r="H82" s="153"/>
      <c r="I82" s="156">
        <f>I84+I85</f>
        <v>3500</v>
      </c>
      <c r="J82" s="157"/>
      <c r="K82" s="156">
        <f>K84+K85</f>
        <v>3500</v>
      </c>
      <c r="L82" s="157"/>
      <c r="M82" s="156">
        <f>M83</f>
        <v>6914</v>
      </c>
      <c r="N82" s="157"/>
      <c r="O82" s="156">
        <f>O83</f>
        <v>6914</v>
      </c>
      <c r="P82" s="157"/>
    </row>
    <row r="83" spans="1:16" ht="0.75" hidden="1" customHeight="1">
      <c r="A83" s="29" t="s">
        <v>40</v>
      </c>
      <c r="B83" s="37" t="s">
        <v>372</v>
      </c>
      <c r="C83" s="30" t="s">
        <v>7</v>
      </c>
      <c r="D83" s="37" t="s">
        <v>282</v>
      </c>
      <c r="E83" s="30" t="s">
        <v>93</v>
      </c>
      <c r="F83" s="30" t="s">
        <v>43</v>
      </c>
      <c r="G83" s="147"/>
      <c r="H83" s="153"/>
      <c r="I83" s="156"/>
      <c r="J83" s="157"/>
      <c r="K83" s="156"/>
      <c r="L83" s="157"/>
      <c r="M83" s="156">
        <v>6914</v>
      </c>
      <c r="N83" s="157"/>
      <c r="O83" s="156">
        <v>6914</v>
      </c>
      <c r="P83" s="157"/>
    </row>
    <row r="84" spans="1:16" ht="33.75" hidden="1" customHeight="1">
      <c r="A84" s="76" t="s">
        <v>189</v>
      </c>
      <c r="B84" s="37" t="s">
        <v>372</v>
      </c>
      <c r="C84" s="30" t="s">
        <v>7</v>
      </c>
      <c r="D84" s="37" t="s">
        <v>282</v>
      </c>
      <c r="E84" s="30" t="s">
        <v>93</v>
      </c>
      <c r="F84" s="30" t="s">
        <v>188</v>
      </c>
      <c r="G84" s="147">
        <v>2500</v>
      </c>
      <c r="H84" s="148"/>
      <c r="I84" s="156">
        <v>2500</v>
      </c>
      <c r="J84" s="166"/>
      <c r="K84" s="156">
        <v>2500</v>
      </c>
      <c r="L84" s="166"/>
      <c r="M84" s="16"/>
      <c r="N84" s="17"/>
      <c r="O84" s="16"/>
      <c r="P84" s="17"/>
    </row>
    <row r="85" spans="1:16" ht="16.5" hidden="1" customHeight="1" thickBot="1">
      <c r="A85" s="116" t="s">
        <v>323</v>
      </c>
      <c r="B85" s="37" t="s">
        <v>372</v>
      </c>
      <c r="C85" s="30" t="s">
        <v>7</v>
      </c>
      <c r="D85" s="37" t="s">
        <v>282</v>
      </c>
      <c r="E85" s="30" t="s">
        <v>93</v>
      </c>
      <c r="F85" s="30" t="s">
        <v>190</v>
      </c>
      <c r="G85" s="147">
        <v>1000</v>
      </c>
      <c r="H85" s="153"/>
      <c r="I85" s="156">
        <v>1000</v>
      </c>
      <c r="J85" s="157"/>
      <c r="K85" s="156">
        <v>1000</v>
      </c>
      <c r="L85" s="157"/>
      <c r="M85" s="25"/>
      <c r="N85" s="26"/>
      <c r="O85" s="25"/>
      <c r="P85" s="26"/>
    </row>
    <row r="86" spans="1:16" ht="0.75" hidden="1" customHeight="1">
      <c r="A86" s="29"/>
      <c r="B86" s="37" t="s">
        <v>372</v>
      </c>
      <c r="C86" s="30"/>
      <c r="D86" s="37" t="s">
        <v>282</v>
      </c>
      <c r="E86" s="30"/>
      <c r="F86" s="30"/>
      <c r="G86" s="147"/>
      <c r="H86" s="153"/>
      <c r="I86" s="156"/>
      <c r="J86" s="157"/>
      <c r="K86" s="156"/>
      <c r="L86" s="157"/>
      <c r="M86" s="25"/>
      <c r="N86" s="26"/>
      <c r="O86" s="25"/>
      <c r="P86" s="26"/>
    </row>
    <row r="87" spans="1:16" ht="12.75" hidden="1" customHeight="1">
      <c r="A87" s="29" t="s">
        <v>131</v>
      </c>
      <c r="B87" s="37" t="s">
        <v>372</v>
      </c>
      <c r="C87" s="30" t="s">
        <v>7</v>
      </c>
      <c r="D87" s="37" t="s">
        <v>282</v>
      </c>
      <c r="E87" s="37" t="s">
        <v>130</v>
      </c>
      <c r="F87" s="30"/>
      <c r="G87" s="147">
        <f>G89+G90+G91+G92</f>
        <v>3500</v>
      </c>
      <c r="H87" s="153"/>
      <c r="I87" s="156">
        <f>I89+I90+I91+I92</f>
        <v>3500</v>
      </c>
      <c r="J87" s="157"/>
      <c r="K87" s="156">
        <f>K89+K90+K91+K92</f>
        <v>3500</v>
      </c>
      <c r="L87" s="157"/>
      <c r="M87" s="16"/>
      <c r="N87" s="17"/>
      <c r="O87" s="16"/>
      <c r="P87" s="17"/>
    </row>
    <row r="88" spans="1:16" ht="12.75" hidden="1" customHeight="1">
      <c r="A88" s="29" t="s">
        <v>40</v>
      </c>
      <c r="B88" s="37" t="s">
        <v>372</v>
      </c>
      <c r="C88" s="30" t="s">
        <v>7</v>
      </c>
      <c r="D88" s="37" t="s">
        <v>282</v>
      </c>
      <c r="E88" s="30" t="s">
        <v>130</v>
      </c>
      <c r="F88" s="30" t="s">
        <v>43</v>
      </c>
      <c r="G88" s="147"/>
      <c r="H88" s="153"/>
      <c r="I88" s="156"/>
      <c r="J88" s="157"/>
      <c r="K88" s="156"/>
      <c r="L88" s="157"/>
      <c r="M88" s="16"/>
      <c r="N88" s="17"/>
      <c r="O88" s="16"/>
      <c r="P88" s="17"/>
    </row>
    <row r="89" spans="1:16" ht="25.5" hidden="1" customHeight="1">
      <c r="A89" s="29" t="s">
        <v>206</v>
      </c>
      <c r="B89" s="37" t="s">
        <v>372</v>
      </c>
      <c r="C89" s="30" t="s">
        <v>7</v>
      </c>
      <c r="D89" s="37" t="s">
        <v>282</v>
      </c>
      <c r="E89" s="30" t="s">
        <v>130</v>
      </c>
      <c r="F89" s="30" t="s">
        <v>205</v>
      </c>
      <c r="G89" s="147">
        <v>1000</v>
      </c>
      <c r="H89" s="148"/>
      <c r="I89" s="156">
        <v>1000</v>
      </c>
      <c r="J89" s="166"/>
      <c r="K89" s="156">
        <v>1000</v>
      </c>
      <c r="L89" s="166"/>
      <c r="M89" s="16"/>
      <c r="N89" s="17"/>
      <c r="O89" s="16"/>
      <c r="P89" s="17"/>
    </row>
    <row r="90" spans="1:16" ht="33.75" hidden="1" customHeight="1">
      <c r="A90" s="29" t="s">
        <v>191</v>
      </c>
      <c r="B90" s="37" t="s">
        <v>372</v>
      </c>
      <c r="C90" s="30" t="s">
        <v>7</v>
      </c>
      <c r="D90" s="37" t="s">
        <v>282</v>
      </c>
      <c r="E90" s="30" t="s">
        <v>130</v>
      </c>
      <c r="F90" s="30" t="s">
        <v>190</v>
      </c>
      <c r="G90" s="147">
        <v>1000</v>
      </c>
      <c r="H90" s="148"/>
      <c r="I90" s="156">
        <v>1000</v>
      </c>
      <c r="J90" s="166"/>
      <c r="K90" s="156">
        <v>1000</v>
      </c>
      <c r="L90" s="166"/>
      <c r="M90" s="16"/>
      <c r="N90" s="17"/>
      <c r="O90" s="16"/>
      <c r="P90" s="17"/>
    </row>
    <row r="91" spans="1:16" ht="33.75" hidden="1" customHeight="1">
      <c r="A91" s="29" t="s">
        <v>210</v>
      </c>
      <c r="B91" s="37" t="s">
        <v>372</v>
      </c>
      <c r="C91" s="30" t="s">
        <v>7</v>
      </c>
      <c r="D91" s="37" t="s">
        <v>282</v>
      </c>
      <c r="E91" s="30" t="s">
        <v>130</v>
      </c>
      <c r="F91" s="30" t="s">
        <v>209</v>
      </c>
      <c r="G91" s="147"/>
      <c r="H91" s="148"/>
      <c r="I91" s="156"/>
      <c r="J91" s="166"/>
      <c r="K91" s="156"/>
      <c r="L91" s="166"/>
      <c r="M91" s="16"/>
      <c r="N91" s="17"/>
      <c r="O91" s="16"/>
      <c r="P91" s="17"/>
    </row>
    <row r="92" spans="1:16" ht="16.5" hidden="1" customHeight="1">
      <c r="A92" s="117" t="s">
        <v>383</v>
      </c>
      <c r="B92" s="37" t="s">
        <v>372</v>
      </c>
      <c r="C92" s="30" t="s">
        <v>7</v>
      </c>
      <c r="D92" s="37" t="s">
        <v>282</v>
      </c>
      <c r="E92" s="30" t="s">
        <v>130</v>
      </c>
      <c r="F92" s="30" t="s">
        <v>249</v>
      </c>
      <c r="G92" s="147">
        <v>1500</v>
      </c>
      <c r="H92" s="148"/>
      <c r="I92" s="156">
        <v>1500</v>
      </c>
      <c r="J92" s="166"/>
      <c r="K92" s="156">
        <v>1500</v>
      </c>
      <c r="L92" s="166"/>
      <c r="M92" s="16"/>
      <c r="N92" s="17"/>
      <c r="O92" s="16"/>
      <c r="P92" s="17"/>
    </row>
    <row r="93" spans="1:16" ht="12.75" hidden="1" customHeight="1">
      <c r="A93" s="29"/>
      <c r="B93" s="37" t="s">
        <v>372</v>
      </c>
      <c r="C93" s="30"/>
      <c r="D93" s="37"/>
      <c r="E93" s="30"/>
      <c r="F93" s="30"/>
      <c r="G93" s="66"/>
      <c r="H93" s="118"/>
      <c r="I93" s="61"/>
      <c r="J93" s="62"/>
      <c r="K93" s="61"/>
      <c r="L93" s="62"/>
      <c r="M93" s="25"/>
      <c r="N93" s="26"/>
      <c r="O93" s="25"/>
      <c r="P93" s="26"/>
    </row>
    <row r="94" spans="1:16" ht="35.25" customHeight="1">
      <c r="A94" s="48" t="s">
        <v>67</v>
      </c>
      <c r="B94" s="37" t="s">
        <v>372</v>
      </c>
      <c r="C94" s="37" t="s">
        <v>72</v>
      </c>
      <c r="D94" s="72"/>
      <c r="E94" s="72"/>
      <c r="F94" s="72"/>
      <c r="G94" s="230">
        <f>G95</f>
        <v>732073.32</v>
      </c>
      <c r="H94" s="233"/>
      <c r="I94" s="171">
        <f>I95</f>
        <v>658635.81999999995</v>
      </c>
      <c r="J94" s="172"/>
      <c r="K94" s="171">
        <f>K95</f>
        <v>658635.81999999995</v>
      </c>
      <c r="L94" s="172"/>
      <c r="M94" s="156">
        <f>M97</f>
        <v>86560.92</v>
      </c>
      <c r="N94" s="157"/>
      <c r="O94" s="156">
        <f>O97</f>
        <v>0</v>
      </c>
      <c r="P94" s="157"/>
    </row>
    <row r="95" spans="1:16" ht="20.25" customHeight="1">
      <c r="A95" s="29" t="s">
        <v>106</v>
      </c>
      <c r="B95" s="37" t="s">
        <v>372</v>
      </c>
      <c r="C95" s="30" t="s">
        <v>72</v>
      </c>
      <c r="D95" s="37" t="s">
        <v>246</v>
      </c>
      <c r="E95" s="30"/>
      <c r="F95" s="30"/>
      <c r="G95" s="147">
        <f>G97+G104</f>
        <v>732073.32</v>
      </c>
      <c r="H95" s="153"/>
      <c r="I95" s="156">
        <f>I97+I104</f>
        <v>658635.81999999995</v>
      </c>
      <c r="J95" s="157"/>
      <c r="K95" s="156">
        <f>K97+K104</f>
        <v>658635.81999999995</v>
      </c>
      <c r="L95" s="157"/>
      <c r="M95" s="16"/>
      <c r="N95" s="17"/>
      <c r="O95" s="16"/>
      <c r="P95" s="17"/>
    </row>
    <row r="96" spans="1:16" ht="69" hidden="1" customHeight="1">
      <c r="A96" s="39" t="s">
        <v>103</v>
      </c>
      <c r="B96" s="37" t="s">
        <v>372</v>
      </c>
      <c r="C96" s="30" t="s">
        <v>72</v>
      </c>
      <c r="D96" s="37" t="s">
        <v>246</v>
      </c>
      <c r="E96" s="30"/>
      <c r="F96" s="30"/>
      <c r="G96" s="147">
        <f>G97+G104</f>
        <v>732073.32</v>
      </c>
      <c r="H96" s="153"/>
      <c r="I96" s="156">
        <f>I97+I104</f>
        <v>658635.81999999995</v>
      </c>
      <c r="J96" s="157"/>
      <c r="K96" s="156">
        <f>K97+K104</f>
        <v>658635.81999999995</v>
      </c>
      <c r="L96" s="157"/>
      <c r="M96" s="16"/>
      <c r="N96" s="17"/>
      <c r="O96" s="16"/>
      <c r="P96" s="17"/>
    </row>
    <row r="97" spans="1:16">
      <c r="A97" s="77" t="s">
        <v>79</v>
      </c>
      <c r="B97" s="37" t="s">
        <v>372</v>
      </c>
      <c r="C97" s="30" t="s">
        <v>72</v>
      </c>
      <c r="D97" s="37" t="s">
        <v>246</v>
      </c>
      <c r="E97" s="37" t="s">
        <v>8</v>
      </c>
      <c r="F97" s="30"/>
      <c r="G97" s="147">
        <f>G98</f>
        <v>31573.32</v>
      </c>
      <c r="H97" s="153"/>
      <c r="I97" s="156">
        <f>I98</f>
        <v>31573.32</v>
      </c>
      <c r="J97" s="157"/>
      <c r="K97" s="156">
        <f>K98</f>
        <v>31573.32</v>
      </c>
      <c r="L97" s="157"/>
      <c r="M97" s="156">
        <f>M98</f>
        <v>86560.92</v>
      </c>
      <c r="N97" s="157"/>
      <c r="O97" s="156">
        <f>O98</f>
        <v>0</v>
      </c>
      <c r="P97" s="157"/>
    </row>
    <row r="98" spans="1:16">
      <c r="A98" s="38" t="s">
        <v>187</v>
      </c>
      <c r="B98" s="37" t="s">
        <v>372</v>
      </c>
      <c r="C98" s="30" t="s">
        <v>72</v>
      </c>
      <c r="D98" s="37" t="s">
        <v>246</v>
      </c>
      <c r="E98" s="37" t="s">
        <v>186</v>
      </c>
      <c r="F98" s="30"/>
      <c r="G98" s="147">
        <v>31573.32</v>
      </c>
      <c r="H98" s="153"/>
      <c r="I98" s="156">
        <v>31573.32</v>
      </c>
      <c r="J98" s="157"/>
      <c r="K98" s="156">
        <v>31573.32</v>
      </c>
      <c r="L98" s="157"/>
      <c r="M98" s="156">
        <f>M99</f>
        <v>86560.92</v>
      </c>
      <c r="N98" s="157"/>
      <c r="O98" s="156">
        <f>O99</f>
        <v>0</v>
      </c>
      <c r="P98" s="157"/>
    </row>
    <row r="99" spans="1:16" ht="17.25" hidden="1" customHeight="1">
      <c r="A99" s="78" t="s">
        <v>68</v>
      </c>
      <c r="B99" s="37" t="s">
        <v>372</v>
      </c>
      <c r="C99" s="30" t="s">
        <v>72</v>
      </c>
      <c r="D99" s="37" t="s">
        <v>246</v>
      </c>
      <c r="E99" s="30" t="s">
        <v>186</v>
      </c>
      <c r="F99" s="30" t="s">
        <v>70</v>
      </c>
      <c r="G99" s="147">
        <f>G100</f>
        <v>19947.46</v>
      </c>
      <c r="H99" s="153"/>
      <c r="I99" s="147">
        <f>I100</f>
        <v>19947.46</v>
      </c>
      <c r="J99" s="153"/>
      <c r="K99" s="147">
        <f>K100</f>
        <v>19947.46</v>
      </c>
      <c r="L99" s="153"/>
      <c r="M99" s="156">
        <f>M100</f>
        <v>86560.92</v>
      </c>
      <c r="N99" s="157"/>
      <c r="O99" s="156">
        <f>O100</f>
        <v>0</v>
      </c>
      <c r="P99" s="157"/>
    </row>
    <row r="100" spans="1:16" ht="23.25" hidden="1" customHeight="1">
      <c r="A100" s="78" t="s">
        <v>69</v>
      </c>
      <c r="B100" s="37" t="s">
        <v>372</v>
      </c>
      <c r="C100" s="30" t="s">
        <v>72</v>
      </c>
      <c r="D100" s="37" t="s">
        <v>246</v>
      </c>
      <c r="E100" s="30" t="s">
        <v>186</v>
      </c>
      <c r="F100" s="30" t="s">
        <v>71</v>
      </c>
      <c r="G100" s="147">
        <v>19947.46</v>
      </c>
      <c r="H100" s="153"/>
      <c r="I100" s="156">
        <v>19947.46</v>
      </c>
      <c r="J100" s="157"/>
      <c r="K100" s="156">
        <v>19947.46</v>
      </c>
      <c r="L100" s="157"/>
      <c r="M100" s="156">
        <v>86560.92</v>
      </c>
      <c r="N100" s="157"/>
      <c r="O100" s="156">
        <v>0</v>
      </c>
      <c r="P100" s="157"/>
    </row>
    <row r="101" spans="1:16" ht="15.75" hidden="1" customHeight="1">
      <c r="A101" s="79" t="s">
        <v>326</v>
      </c>
      <c r="B101" s="37" t="s">
        <v>372</v>
      </c>
      <c r="C101" s="30" t="s">
        <v>72</v>
      </c>
      <c r="D101" s="37"/>
      <c r="E101" s="30"/>
      <c r="F101" s="30"/>
      <c r="G101" s="147"/>
      <c r="H101" s="153"/>
      <c r="I101" s="228"/>
      <c r="J101" s="229"/>
      <c r="K101" s="228"/>
      <c r="L101" s="229"/>
      <c r="M101" s="35"/>
      <c r="N101" s="36"/>
      <c r="O101" s="35"/>
      <c r="P101" s="36"/>
    </row>
    <row r="102" spans="1:16" ht="16.5" hidden="1" customHeight="1">
      <c r="A102" s="79" t="s">
        <v>327</v>
      </c>
      <c r="B102" s="37" t="s">
        <v>372</v>
      </c>
      <c r="C102" s="30" t="s">
        <v>72</v>
      </c>
      <c r="D102" s="37"/>
      <c r="E102" s="30"/>
      <c r="F102" s="30"/>
      <c r="G102" s="66"/>
      <c r="H102" s="67"/>
      <c r="I102" s="61"/>
      <c r="J102" s="63"/>
      <c r="K102" s="61"/>
      <c r="L102" s="63"/>
      <c r="M102" s="35"/>
      <c r="N102" s="36"/>
      <c r="O102" s="35"/>
      <c r="P102" s="36"/>
    </row>
    <row r="103" spans="1:16" ht="27" hidden="1" customHeight="1">
      <c r="A103" s="79" t="s">
        <v>328</v>
      </c>
      <c r="B103" s="37" t="s">
        <v>372</v>
      </c>
      <c r="C103" s="30" t="s">
        <v>72</v>
      </c>
      <c r="D103" s="37"/>
      <c r="E103" s="30"/>
      <c r="F103" s="30"/>
      <c r="G103" s="66"/>
      <c r="H103" s="67"/>
      <c r="I103" s="61"/>
      <c r="J103" s="63"/>
      <c r="K103" s="61"/>
      <c r="L103" s="63"/>
      <c r="M103" s="35"/>
      <c r="N103" s="36"/>
      <c r="O103" s="35"/>
      <c r="P103" s="36"/>
    </row>
    <row r="104" spans="1:16" ht="17.25" customHeight="1">
      <c r="A104" s="77" t="s">
        <v>79</v>
      </c>
      <c r="B104" s="37" t="s">
        <v>372</v>
      </c>
      <c r="C104" s="30" t="s">
        <v>72</v>
      </c>
      <c r="D104" s="37" t="s">
        <v>247</v>
      </c>
      <c r="E104" s="30" t="s">
        <v>8</v>
      </c>
      <c r="F104" s="30"/>
      <c r="G104" s="147">
        <v>700500</v>
      </c>
      <c r="H104" s="153"/>
      <c r="I104" s="156">
        <f>I105</f>
        <v>627062.5</v>
      </c>
      <c r="J104" s="157"/>
      <c r="K104" s="156">
        <f>K105</f>
        <v>627062.5</v>
      </c>
      <c r="L104" s="157"/>
      <c r="M104" s="25"/>
      <c r="N104" s="26"/>
      <c r="O104" s="25"/>
      <c r="P104" s="26"/>
    </row>
    <row r="105" spans="1:16" ht="18" customHeight="1">
      <c r="A105" s="38" t="s">
        <v>187</v>
      </c>
      <c r="B105" s="37" t="s">
        <v>372</v>
      </c>
      <c r="C105" s="30" t="s">
        <v>72</v>
      </c>
      <c r="D105" s="37" t="s">
        <v>247</v>
      </c>
      <c r="E105" s="30" t="s">
        <v>186</v>
      </c>
      <c r="F105" s="30"/>
      <c r="G105" s="147">
        <v>700500</v>
      </c>
      <c r="H105" s="153"/>
      <c r="I105" s="156">
        <f>I106</f>
        <v>627062.5</v>
      </c>
      <c r="J105" s="157"/>
      <c r="K105" s="156">
        <f>K106</f>
        <v>627062.5</v>
      </c>
      <c r="L105" s="157"/>
      <c r="M105" s="25"/>
      <c r="N105" s="26"/>
      <c r="O105" s="25"/>
      <c r="P105" s="26"/>
    </row>
    <row r="106" spans="1:16" ht="15.75" hidden="1" customHeight="1">
      <c r="A106" s="78" t="s">
        <v>68</v>
      </c>
      <c r="B106" s="37" t="s">
        <v>372</v>
      </c>
      <c r="C106" s="30" t="s">
        <v>72</v>
      </c>
      <c r="D106" s="37" t="s">
        <v>247</v>
      </c>
      <c r="E106" s="30" t="s">
        <v>186</v>
      </c>
      <c r="F106" s="30" t="s">
        <v>70</v>
      </c>
      <c r="G106" s="147">
        <f>G107</f>
        <v>627062.5</v>
      </c>
      <c r="H106" s="153"/>
      <c r="I106" s="156">
        <f>I107</f>
        <v>627062.5</v>
      </c>
      <c r="J106" s="157"/>
      <c r="K106" s="156">
        <f>K107</f>
        <v>627062.5</v>
      </c>
      <c r="L106" s="157"/>
      <c r="M106" s="25"/>
      <c r="N106" s="26"/>
      <c r="O106" s="25"/>
      <c r="P106" s="26"/>
    </row>
    <row r="107" spans="1:16" ht="26.25" hidden="1" customHeight="1">
      <c r="A107" s="78" t="s">
        <v>69</v>
      </c>
      <c r="B107" s="37" t="s">
        <v>372</v>
      </c>
      <c r="C107" s="30" t="s">
        <v>72</v>
      </c>
      <c r="D107" s="37" t="s">
        <v>247</v>
      </c>
      <c r="E107" s="30" t="s">
        <v>186</v>
      </c>
      <c r="F107" s="30" t="s">
        <v>71</v>
      </c>
      <c r="G107" s="147">
        <v>627062.5</v>
      </c>
      <c r="H107" s="153"/>
      <c r="I107" s="156">
        <v>627062.5</v>
      </c>
      <c r="J107" s="157"/>
      <c r="K107" s="156">
        <v>627062.5</v>
      </c>
      <c r="L107" s="157"/>
      <c r="M107" s="25"/>
      <c r="N107" s="26"/>
      <c r="O107" s="25"/>
      <c r="P107" s="26"/>
    </row>
    <row r="108" spans="1:16" ht="12.75" hidden="1" customHeight="1">
      <c r="A108" s="80" t="s">
        <v>145</v>
      </c>
      <c r="B108" s="37" t="s">
        <v>372</v>
      </c>
      <c r="C108" s="37" t="s">
        <v>134</v>
      </c>
      <c r="D108" s="30"/>
      <c r="E108" s="30"/>
      <c r="F108" s="30"/>
      <c r="G108" s="160"/>
      <c r="H108" s="167"/>
      <c r="I108" s="164"/>
      <c r="J108" s="168"/>
      <c r="K108" s="164"/>
      <c r="L108" s="168"/>
      <c r="M108" s="16"/>
      <c r="N108" s="17"/>
      <c r="O108" s="16"/>
      <c r="P108" s="17"/>
    </row>
    <row r="109" spans="1:16" ht="12.75" hidden="1" customHeight="1">
      <c r="A109" s="80" t="s">
        <v>146</v>
      </c>
      <c r="B109" s="37" t="s">
        <v>372</v>
      </c>
      <c r="C109" s="37" t="s">
        <v>134</v>
      </c>
      <c r="D109" s="37" t="s">
        <v>147</v>
      </c>
      <c r="E109" s="37"/>
      <c r="F109" s="37"/>
      <c r="G109" s="160"/>
      <c r="H109" s="167"/>
      <c r="I109" s="164"/>
      <c r="J109" s="168"/>
      <c r="K109" s="164"/>
      <c r="L109" s="168"/>
      <c r="M109" s="16"/>
      <c r="N109" s="17"/>
      <c r="O109" s="16"/>
      <c r="P109" s="17"/>
    </row>
    <row r="110" spans="1:16" ht="24" hidden="1" customHeight="1">
      <c r="A110" s="81" t="s">
        <v>151</v>
      </c>
      <c r="B110" s="37" t="s">
        <v>372</v>
      </c>
      <c r="C110" s="30" t="s">
        <v>134</v>
      </c>
      <c r="D110" s="30" t="s">
        <v>135</v>
      </c>
      <c r="E110" s="30"/>
      <c r="F110" s="30"/>
      <c r="G110" s="147"/>
      <c r="H110" s="148"/>
      <c r="I110" s="156"/>
      <c r="J110" s="166"/>
      <c r="K110" s="156"/>
      <c r="L110" s="166"/>
      <c r="M110" s="16"/>
      <c r="N110" s="17"/>
      <c r="O110" s="16"/>
      <c r="P110" s="17"/>
    </row>
    <row r="111" spans="1:16" ht="21" hidden="1" customHeight="1">
      <c r="A111" s="29" t="s">
        <v>106</v>
      </c>
      <c r="B111" s="37" t="s">
        <v>372</v>
      </c>
      <c r="C111" s="30" t="s">
        <v>134</v>
      </c>
      <c r="D111" s="30" t="s">
        <v>100</v>
      </c>
      <c r="E111" s="30"/>
      <c r="F111" s="30"/>
      <c r="G111" s="147"/>
      <c r="H111" s="148"/>
      <c r="I111" s="156"/>
      <c r="J111" s="166"/>
      <c r="K111" s="156"/>
      <c r="L111" s="166"/>
      <c r="M111" s="16"/>
      <c r="N111" s="17"/>
      <c r="O111" s="16"/>
      <c r="P111" s="17"/>
    </row>
    <row r="112" spans="1:16" ht="60" hidden="1" customHeight="1">
      <c r="A112" s="39" t="s">
        <v>103</v>
      </c>
      <c r="B112" s="37" t="s">
        <v>372</v>
      </c>
      <c r="C112" s="30" t="s">
        <v>134</v>
      </c>
      <c r="D112" s="30" t="s">
        <v>101</v>
      </c>
      <c r="E112" s="30"/>
      <c r="F112" s="30"/>
      <c r="G112" s="147"/>
      <c r="H112" s="148"/>
      <c r="I112" s="156"/>
      <c r="J112" s="166"/>
      <c r="K112" s="156"/>
      <c r="L112" s="166"/>
      <c r="M112" s="16"/>
      <c r="N112" s="17"/>
      <c r="O112" s="16"/>
      <c r="P112" s="17"/>
    </row>
    <row r="113" spans="1:16" ht="0.75" customHeight="1">
      <c r="A113" s="40" t="s">
        <v>80</v>
      </c>
      <c r="B113" s="37" t="s">
        <v>372</v>
      </c>
      <c r="C113" s="30" t="s">
        <v>134</v>
      </c>
      <c r="D113" s="30" t="s">
        <v>101</v>
      </c>
      <c r="E113" s="37" t="s">
        <v>81</v>
      </c>
      <c r="F113" s="30"/>
      <c r="G113" s="147"/>
      <c r="H113" s="148"/>
      <c r="I113" s="156"/>
      <c r="J113" s="166"/>
      <c r="K113" s="156"/>
      <c r="L113" s="166"/>
      <c r="M113" s="16"/>
      <c r="N113" s="17"/>
      <c r="O113" s="16"/>
      <c r="P113" s="17"/>
    </row>
    <row r="114" spans="1:16" ht="12.75" hidden="1" customHeight="1">
      <c r="A114" s="38" t="s">
        <v>185</v>
      </c>
      <c r="B114" s="37" t="s">
        <v>372</v>
      </c>
      <c r="C114" s="30" t="s">
        <v>134</v>
      </c>
      <c r="D114" s="30" t="s">
        <v>101</v>
      </c>
      <c r="E114" s="37" t="s">
        <v>184</v>
      </c>
      <c r="F114" s="30"/>
      <c r="G114" s="147"/>
      <c r="H114" s="148"/>
      <c r="I114" s="156"/>
      <c r="J114" s="166"/>
      <c r="K114" s="156"/>
      <c r="L114" s="166"/>
      <c r="M114" s="16"/>
      <c r="N114" s="17"/>
      <c r="O114" s="16"/>
      <c r="P114" s="17"/>
    </row>
    <row r="115" spans="1:16" ht="12.75" hidden="1" customHeight="1">
      <c r="A115" s="38" t="s">
        <v>185</v>
      </c>
      <c r="B115" s="37" t="s">
        <v>372</v>
      </c>
      <c r="C115" s="30" t="s">
        <v>134</v>
      </c>
      <c r="D115" s="30" t="s">
        <v>101</v>
      </c>
      <c r="E115" s="37" t="s">
        <v>184</v>
      </c>
      <c r="F115" s="30"/>
      <c r="G115" s="147"/>
      <c r="H115" s="148"/>
      <c r="I115" s="156"/>
      <c r="J115" s="166"/>
      <c r="K115" s="156"/>
      <c r="L115" s="166"/>
      <c r="M115" s="16"/>
      <c r="N115" s="17"/>
      <c r="O115" s="16"/>
      <c r="P115" s="17"/>
    </row>
    <row r="116" spans="1:16" ht="33.75" hidden="1" customHeight="1">
      <c r="A116" s="29" t="s">
        <v>11</v>
      </c>
      <c r="B116" s="37" t="s">
        <v>372</v>
      </c>
      <c r="C116" s="30" t="s">
        <v>134</v>
      </c>
      <c r="D116" s="30" t="s">
        <v>101</v>
      </c>
      <c r="E116" s="30" t="s">
        <v>184</v>
      </c>
      <c r="F116" s="30" t="s">
        <v>9</v>
      </c>
      <c r="G116" s="147"/>
      <c r="H116" s="148"/>
      <c r="I116" s="156"/>
      <c r="J116" s="166"/>
      <c r="K116" s="156"/>
      <c r="L116" s="166"/>
      <c r="M116" s="16"/>
      <c r="N116" s="17"/>
      <c r="O116" s="16"/>
      <c r="P116" s="17"/>
    </row>
    <row r="117" spans="1:16" ht="11.25" hidden="1" customHeight="1">
      <c r="A117" s="29" t="s">
        <v>40</v>
      </c>
      <c r="B117" s="37" t="s">
        <v>372</v>
      </c>
      <c r="C117" s="30" t="s">
        <v>134</v>
      </c>
      <c r="D117" s="30" t="s">
        <v>101</v>
      </c>
      <c r="E117" s="30" t="s">
        <v>184</v>
      </c>
      <c r="F117" s="30" t="s">
        <v>43</v>
      </c>
      <c r="G117" s="147"/>
      <c r="H117" s="148"/>
      <c r="I117" s="156"/>
      <c r="J117" s="166"/>
      <c r="K117" s="156"/>
      <c r="L117" s="166"/>
      <c r="M117" s="16"/>
      <c r="N117" s="17"/>
      <c r="O117" s="16"/>
      <c r="P117" s="17"/>
    </row>
    <row r="118" spans="1:16" ht="24" hidden="1" customHeight="1">
      <c r="A118" s="80" t="s">
        <v>150</v>
      </c>
      <c r="B118" s="37" t="s">
        <v>372</v>
      </c>
      <c r="C118" s="37" t="s">
        <v>134</v>
      </c>
      <c r="D118" s="37" t="s">
        <v>148</v>
      </c>
      <c r="E118" s="37"/>
      <c r="F118" s="37"/>
      <c r="G118" s="160"/>
      <c r="H118" s="167"/>
      <c r="I118" s="164"/>
      <c r="J118" s="168"/>
      <c r="K118" s="164"/>
      <c r="L118" s="168"/>
      <c r="M118" s="16"/>
      <c r="N118" s="17"/>
      <c r="O118" s="16"/>
      <c r="P118" s="17"/>
    </row>
    <row r="119" spans="1:16" ht="16.5" hidden="1" customHeight="1">
      <c r="A119" s="29" t="s">
        <v>106</v>
      </c>
      <c r="B119" s="37" t="s">
        <v>372</v>
      </c>
      <c r="C119" s="30" t="s">
        <v>134</v>
      </c>
      <c r="D119" s="30" t="s">
        <v>102</v>
      </c>
      <c r="E119" s="30"/>
      <c r="F119" s="30"/>
      <c r="G119" s="147"/>
      <c r="H119" s="148"/>
      <c r="I119" s="156"/>
      <c r="J119" s="166"/>
      <c r="K119" s="156"/>
      <c r="L119" s="166"/>
      <c r="M119" s="16"/>
      <c r="N119" s="17"/>
      <c r="O119" s="16"/>
      <c r="P119" s="17"/>
    </row>
    <row r="120" spans="1:16" ht="60" hidden="1" customHeight="1">
      <c r="A120" s="39" t="s">
        <v>103</v>
      </c>
      <c r="B120" s="37" t="s">
        <v>372</v>
      </c>
      <c r="C120" s="30" t="s">
        <v>134</v>
      </c>
      <c r="D120" s="30" t="s">
        <v>149</v>
      </c>
      <c r="E120" s="30"/>
      <c r="F120" s="30"/>
      <c r="G120" s="147"/>
      <c r="H120" s="148"/>
      <c r="I120" s="156"/>
      <c r="J120" s="166"/>
      <c r="K120" s="156"/>
      <c r="L120" s="166"/>
      <c r="M120" s="16"/>
      <c r="N120" s="17"/>
      <c r="O120" s="16"/>
      <c r="P120" s="17"/>
    </row>
    <row r="121" spans="1:16" ht="12.75" hidden="1" customHeight="1">
      <c r="A121" s="40" t="s">
        <v>80</v>
      </c>
      <c r="B121" s="37" t="s">
        <v>372</v>
      </c>
      <c r="C121" s="30" t="s">
        <v>134</v>
      </c>
      <c r="D121" s="30" t="s">
        <v>149</v>
      </c>
      <c r="E121" s="37" t="s">
        <v>81</v>
      </c>
      <c r="F121" s="30"/>
      <c r="G121" s="147"/>
      <c r="H121" s="153"/>
      <c r="I121" s="156"/>
      <c r="J121" s="157"/>
      <c r="K121" s="156"/>
      <c r="L121" s="157"/>
      <c r="M121" s="16"/>
      <c r="N121" s="17"/>
      <c r="O121" s="16"/>
      <c r="P121" s="17"/>
    </row>
    <row r="122" spans="1:16" ht="12.75" hidden="1" customHeight="1">
      <c r="A122" s="38" t="s">
        <v>185</v>
      </c>
      <c r="B122" s="37" t="s">
        <v>372</v>
      </c>
      <c r="C122" s="30" t="s">
        <v>134</v>
      </c>
      <c r="D122" s="30" t="s">
        <v>149</v>
      </c>
      <c r="E122" s="37" t="s">
        <v>184</v>
      </c>
      <c r="F122" s="30"/>
      <c r="G122" s="147"/>
      <c r="H122" s="153"/>
      <c r="I122" s="156"/>
      <c r="J122" s="157"/>
      <c r="K122" s="156"/>
      <c r="L122" s="157"/>
      <c r="M122" s="16"/>
      <c r="N122" s="17"/>
      <c r="O122" s="16"/>
      <c r="P122" s="17"/>
    </row>
    <row r="123" spans="1:16" ht="12.75" hidden="1" customHeight="1">
      <c r="A123" s="38" t="s">
        <v>185</v>
      </c>
      <c r="B123" s="37" t="s">
        <v>372</v>
      </c>
      <c r="C123" s="30" t="s">
        <v>134</v>
      </c>
      <c r="D123" s="30" t="s">
        <v>149</v>
      </c>
      <c r="E123" s="37" t="s">
        <v>184</v>
      </c>
      <c r="F123" s="30"/>
      <c r="G123" s="147"/>
      <c r="H123" s="153"/>
      <c r="I123" s="156"/>
      <c r="J123" s="157"/>
      <c r="K123" s="156"/>
      <c r="L123" s="157"/>
      <c r="M123" s="16"/>
      <c r="N123" s="17"/>
      <c r="O123" s="16"/>
      <c r="P123" s="17"/>
    </row>
    <row r="124" spans="1:16" ht="33.75" hidden="1" customHeight="1">
      <c r="A124" s="29" t="s">
        <v>11</v>
      </c>
      <c r="B124" s="37" t="s">
        <v>372</v>
      </c>
      <c r="C124" s="30" t="s">
        <v>134</v>
      </c>
      <c r="D124" s="30" t="s">
        <v>149</v>
      </c>
      <c r="E124" s="30" t="s">
        <v>184</v>
      </c>
      <c r="F124" s="30" t="s">
        <v>9</v>
      </c>
      <c r="G124" s="147"/>
      <c r="H124" s="153"/>
      <c r="I124" s="156"/>
      <c r="J124" s="157"/>
      <c r="K124" s="156"/>
      <c r="L124" s="157"/>
      <c r="M124" s="16"/>
      <c r="N124" s="17"/>
      <c r="O124" s="16"/>
      <c r="P124" s="17"/>
    </row>
    <row r="125" spans="1:16" ht="33.75" hidden="1" customHeight="1">
      <c r="A125" s="29" t="s">
        <v>40</v>
      </c>
      <c r="B125" s="37" t="s">
        <v>372</v>
      </c>
      <c r="C125" s="30" t="s">
        <v>134</v>
      </c>
      <c r="D125" s="30" t="s">
        <v>149</v>
      </c>
      <c r="E125" s="30" t="s">
        <v>184</v>
      </c>
      <c r="F125" s="30" t="s">
        <v>43</v>
      </c>
      <c r="G125" s="147"/>
      <c r="H125" s="153"/>
      <c r="I125" s="156"/>
      <c r="J125" s="157"/>
      <c r="K125" s="156"/>
      <c r="L125" s="157"/>
      <c r="M125" s="16"/>
      <c r="N125" s="17"/>
      <c r="O125" s="16"/>
      <c r="P125" s="17"/>
    </row>
    <row r="126" spans="1:16" ht="36" customHeight="1">
      <c r="A126" s="38" t="s">
        <v>60</v>
      </c>
      <c r="B126" s="37" t="s">
        <v>372</v>
      </c>
      <c r="C126" s="73" t="s">
        <v>63</v>
      </c>
      <c r="D126" s="82"/>
      <c r="E126" s="82"/>
      <c r="F126" s="82"/>
      <c r="G126" s="230">
        <f>G127</f>
        <v>15000</v>
      </c>
      <c r="H126" s="233"/>
      <c r="I126" s="171">
        <f>I127</f>
        <v>15000</v>
      </c>
      <c r="J126" s="172"/>
      <c r="K126" s="171">
        <f>K127</f>
        <v>15000</v>
      </c>
      <c r="L126" s="172"/>
      <c r="M126" s="156">
        <f>M129</f>
        <v>30000</v>
      </c>
      <c r="N126" s="157"/>
      <c r="O126" s="156">
        <f>O129</f>
        <v>30000</v>
      </c>
      <c r="P126" s="157"/>
    </row>
    <row r="127" spans="1:16" ht="12.75" customHeight="1">
      <c r="A127" s="38" t="s">
        <v>106</v>
      </c>
      <c r="B127" s="37" t="s">
        <v>372</v>
      </c>
      <c r="C127" s="73" t="s">
        <v>63</v>
      </c>
      <c r="D127" s="73" t="s">
        <v>132</v>
      </c>
      <c r="E127" s="82"/>
      <c r="F127" s="82"/>
      <c r="G127" s="147">
        <f>G128</f>
        <v>15000</v>
      </c>
      <c r="H127" s="153"/>
      <c r="I127" s="156">
        <f>I128</f>
        <v>15000</v>
      </c>
      <c r="J127" s="157"/>
      <c r="K127" s="156">
        <f>K128</f>
        <v>15000</v>
      </c>
      <c r="L127" s="157"/>
      <c r="M127" s="16"/>
      <c r="N127" s="17"/>
      <c r="O127" s="16"/>
      <c r="P127" s="17"/>
    </row>
    <row r="128" spans="1:16" ht="0.75" customHeight="1">
      <c r="A128" s="38" t="s">
        <v>368</v>
      </c>
      <c r="B128" s="37" t="s">
        <v>372</v>
      </c>
      <c r="C128" s="73" t="s">
        <v>63</v>
      </c>
      <c r="D128" s="73" t="s">
        <v>133</v>
      </c>
      <c r="E128" s="82"/>
      <c r="F128" s="82"/>
      <c r="G128" s="147">
        <f>G129</f>
        <v>15000</v>
      </c>
      <c r="H128" s="153"/>
      <c r="I128" s="156">
        <f>I129</f>
        <v>15000</v>
      </c>
      <c r="J128" s="157"/>
      <c r="K128" s="156">
        <f>K129</f>
        <v>15000</v>
      </c>
      <c r="L128" s="157"/>
      <c r="M128" s="16"/>
      <c r="N128" s="17"/>
      <c r="O128" s="16"/>
      <c r="P128" s="17"/>
    </row>
    <row r="129" spans="1:16" ht="12" customHeight="1">
      <c r="A129" s="40" t="s">
        <v>80</v>
      </c>
      <c r="B129" s="37" t="s">
        <v>372</v>
      </c>
      <c r="C129" s="72" t="s">
        <v>63</v>
      </c>
      <c r="D129" s="72" t="s">
        <v>133</v>
      </c>
      <c r="E129" s="73" t="s">
        <v>81</v>
      </c>
      <c r="F129" s="82"/>
      <c r="G129" s="147">
        <v>15000</v>
      </c>
      <c r="H129" s="153"/>
      <c r="I129" s="156">
        <v>15000</v>
      </c>
      <c r="J129" s="157"/>
      <c r="K129" s="156">
        <v>15000</v>
      </c>
      <c r="L129" s="157"/>
      <c r="M129" s="156">
        <f>M130</f>
        <v>30000</v>
      </c>
      <c r="N129" s="157"/>
      <c r="O129" s="156">
        <f>O130</f>
        <v>30000</v>
      </c>
      <c r="P129" s="157"/>
    </row>
    <row r="130" spans="1:16" ht="12.75" hidden="1" customHeight="1">
      <c r="A130" s="38" t="s">
        <v>82</v>
      </c>
      <c r="B130" s="37" t="s">
        <v>372</v>
      </c>
      <c r="C130" s="72" t="s">
        <v>63</v>
      </c>
      <c r="D130" s="72" t="s">
        <v>133</v>
      </c>
      <c r="E130" s="73" t="s">
        <v>83</v>
      </c>
      <c r="F130" s="72"/>
      <c r="G130" s="147">
        <f>G131</f>
        <v>3000</v>
      </c>
      <c r="H130" s="153"/>
      <c r="I130" s="156">
        <f>I131</f>
        <v>3000</v>
      </c>
      <c r="J130" s="157"/>
      <c r="K130" s="156">
        <f>K131</f>
        <v>3000</v>
      </c>
      <c r="L130" s="157"/>
      <c r="M130" s="156">
        <f>M131</f>
        <v>30000</v>
      </c>
      <c r="N130" s="157"/>
      <c r="O130" s="156">
        <f>O131</f>
        <v>30000</v>
      </c>
      <c r="P130" s="157"/>
    </row>
    <row r="131" spans="1:16" ht="6" hidden="1" customHeight="1" thickBot="1">
      <c r="A131" s="29" t="s">
        <v>40</v>
      </c>
      <c r="B131" s="37" t="s">
        <v>372</v>
      </c>
      <c r="C131" s="72" t="s">
        <v>63</v>
      </c>
      <c r="D131" s="83" t="s">
        <v>256</v>
      </c>
      <c r="E131" s="72" t="s">
        <v>83</v>
      </c>
      <c r="F131" s="72" t="s">
        <v>43</v>
      </c>
      <c r="G131" s="147">
        <v>3000</v>
      </c>
      <c r="H131" s="153"/>
      <c r="I131" s="156">
        <v>3000</v>
      </c>
      <c r="J131" s="157"/>
      <c r="K131" s="156">
        <v>3000</v>
      </c>
      <c r="L131" s="157"/>
      <c r="M131" s="156">
        <v>30000</v>
      </c>
      <c r="N131" s="157"/>
      <c r="O131" s="156">
        <v>30000</v>
      </c>
      <c r="P131" s="157"/>
    </row>
    <row r="132" spans="1:16" ht="24.75" customHeight="1">
      <c r="A132" s="38" t="s">
        <v>120</v>
      </c>
      <c r="B132" s="37" t="s">
        <v>372</v>
      </c>
      <c r="C132" s="37" t="s">
        <v>96</v>
      </c>
      <c r="D132" s="30"/>
      <c r="E132" s="30"/>
      <c r="F132" s="30"/>
      <c r="G132" s="230">
        <f>G133+G140</f>
        <v>75700</v>
      </c>
      <c r="H132" s="231"/>
      <c r="I132" s="171">
        <f>I133</f>
        <v>700</v>
      </c>
      <c r="J132" s="232"/>
      <c r="K132" s="171">
        <f>K133</f>
        <v>700</v>
      </c>
      <c r="L132" s="232"/>
      <c r="M132" s="16">
        <f>M134</f>
        <v>700</v>
      </c>
      <c r="N132" s="17"/>
      <c r="O132" s="16">
        <f>O134</f>
        <v>700</v>
      </c>
      <c r="P132" s="17"/>
    </row>
    <row r="133" spans="1:16" ht="72">
      <c r="A133" s="84" t="s">
        <v>104</v>
      </c>
      <c r="B133" s="37" t="s">
        <v>372</v>
      </c>
      <c r="C133" s="30" t="s">
        <v>96</v>
      </c>
      <c r="D133" s="37" t="s">
        <v>136</v>
      </c>
      <c r="E133" s="30"/>
      <c r="F133" s="30"/>
      <c r="G133" s="180">
        <v>700</v>
      </c>
      <c r="H133" s="186"/>
      <c r="I133" s="182">
        <v>700</v>
      </c>
      <c r="J133" s="187"/>
      <c r="K133" s="182">
        <v>700</v>
      </c>
      <c r="L133" s="187"/>
      <c r="M133" s="16"/>
      <c r="N133" s="17"/>
      <c r="O133" s="16"/>
      <c r="P133" s="17"/>
    </row>
    <row r="134" spans="1:16" ht="24">
      <c r="A134" s="38" t="s">
        <v>114</v>
      </c>
      <c r="B134" s="37" t="s">
        <v>372</v>
      </c>
      <c r="C134" s="30" t="s">
        <v>96</v>
      </c>
      <c r="D134" s="30" t="s">
        <v>136</v>
      </c>
      <c r="E134" s="30" t="s">
        <v>9</v>
      </c>
      <c r="F134" s="30"/>
      <c r="G134" s="147">
        <f t="shared" ref="G134:K137" si="0">G135</f>
        <v>700</v>
      </c>
      <c r="H134" s="148"/>
      <c r="I134" s="156">
        <f t="shared" si="0"/>
        <v>700</v>
      </c>
      <c r="J134" s="166"/>
      <c r="K134" s="156">
        <f t="shared" si="0"/>
        <v>700</v>
      </c>
      <c r="L134" s="166"/>
      <c r="M134" s="16">
        <f>M135</f>
        <v>700</v>
      </c>
      <c r="N134" s="17"/>
      <c r="O134" s="16">
        <f>O135</f>
        <v>700</v>
      </c>
      <c r="P134" s="17"/>
    </row>
    <row r="135" spans="1:16" ht="25.5" hidden="1" customHeight="1">
      <c r="A135" s="40" t="s">
        <v>115</v>
      </c>
      <c r="B135" s="37" t="s">
        <v>372</v>
      </c>
      <c r="C135" s="30" t="s">
        <v>96</v>
      </c>
      <c r="D135" s="30" t="s">
        <v>136</v>
      </c>
      <c r="E135" s="30" t="s">
        <v>28</v>
      </c>
      <c r="F135" s="30"/>
      <c r="G135" s="147">
        <f t="shared" si="0"/>
        <v>700</v>
      </c>
      <c r="H135" s="148"/>
      <c r="I135" s="156">
        <f t="shared" si="0"/>
        <v>700</v>
      </c>
      <c r="J135" s="166"/>
      <c r="K135" s="156">
        <f t="shared" si="0"/>
        <v>700</v>
      </c>
      <c r="L135" s="166"/>
      <c r="M135" s="16">
        <f>M137</f>
        <v>700</v>
      </c>
      <c r="N135" s="17"/>
      <c r="O135" s="16">
        <f>O137</f>
        <v>700</v>
      </c>
      <c r="P135" s="17"/>
    </row>
    <row r="136" spans="1:16" ht="24" hidden="1">
      <c r="A136" s="38" t="s">
        <v>116</v>
      </c>
      <c r="B136" s="37" t="s">
        <v>372</v>
      </c>
      <c r="C136" s="30" t="s">
        <v>7</v>
      </c>
      <c r="D136" s="30" t="s">
        <v>136</v>
      </c>
      <c r="E136" s="37" t="s">
        <v>78</v>
      </c>
      <c r="F136" s="30"/>
      <c r="G136" s="147">
        <f t="shared" si="0"/>
        <v>700</v>
      </c>
      <c r="H136" s="153"/>
      <c r="I136" s="156">
        <f t="shared" si="0"/>
        <v>700</v>
      </c>
      <c r="J136" s="157"/>
      <c r="K136" s="156">
        <f t="shared" si="0"/>
        <v>700</v>
      </c>
      <c r="L136" s="157"/>
      <c r="M136" s="16"/>
      <c r="N136" s="17"/>
      <c r="O136" s="16"/>
      <c r="P136" s="17"/>
    </row>
    <row r="137" spans="1:16" ht="0.75" customHeight="1">
      <c r="A137" s="29" t="s">
        <v>21</v>
      </c>
      <c r="B137" s="37" t="s">
        <v>372</v>
      </c>
      <c r="C137" s="30" t="s">
        <v>96</v>
      </c>
      <c r="D137" s="30" t="s">
        <v>136</v>
      </c>
      <c r="E137" s="30" t="s">
        <v>78</v>
      </c>
      <c r="F137" s="30" t="s">
        <v>23</v>
      </c>
      <c r="G137" s="147">
        <f t="shared" si="0"/>
        <v>700</v>
      </c>
      <c r="H137" s="148"/>
      <c r="I137" s="156">
        <f t="shared" si="0"/>
        <v>700</v>
      </c>
      <c r="J137" s="166"/>
      <c r="K137" s="156">
        <f t="shared" si="0"/>
        <v>700</v>
      </c>
      <c r="L137" s="166"/>
      <c r="M137" s="16">
        <f>M138</f>
        <v>700</v>
      </c>
      <c r="N137" s="17"/>
      <c r="O137" s="16">
        <f>O138</f>
        <v>700</v>
      </c>
      <c r="P137" s="17"/>
    </row>
    <row r="138" spans="1:16" ht="33.75" hidden="1" customHeight="1">
      <c r="A138" s="29" t="s">
        <v>199</v>
      </c>
      <c r="B138" s="37" t="s">
        <v>372</v>
      </c>
      <c r="C138" s="30" t="s">
        <v>96</v>
      </c>
      <c r="D138" s="30" t="s">
        <v>136</v>
      </c>
      <c r="E138" s="30" t="s">
        <v>78</v>
      </c>
      <c r="F138" s="30" t="s">
        <v>195</v>
      </c>
      <c r="G138" s="147">
        <v>700</v>
      </c>
      <c r="H138" s="148"/>
      <c r="I138" s="156">
        <v>700</v>
      </c>
      <c r="J138" s="166"/>
      <c r="K138" s="156">
        <v>700</v>
      </c>
      <c r="L138" s="166"/>
      <c r="M138" s="16">
        <v>700</v>
      </c>
      <c r="N138" s="17"/>
      <c r="O138" s="16">
        <v>700</v>
      </c>
      <c r="P138" s="17"/>
    </row>
    <row r="139" spans="1:16" ht="0.75" customHeight="1">
      <c r="A139" s="38" t="s">
        <v>126</v>
      </c>
      <c r="B139" s="37" t="s">
        <v>372</v>
      </c>
      <c r="C139" s="37"/>
      <c r="D139" s="37" t="s">
        <v>127</v>
      </c>
      <c r="E139" s="41"/>
      <c r="F139" s="41"/>
      <c r="G139" s="180"/>
      <c r="H139" s="186"/>
      <c r="I139" s="182"/>
      <c r="J139" s="187"/>
      <c r="K139" s="182"/>
      <c r="L139" s="187"/>
      <c r="M139" s="16"/>
      <c r="N139" s="17"/>
      <c r="O139" s="16"/>
      <c r="P139" s="17"/>
    </row>
    <row r="140" spans="1:16" ht="24" customHeight="1">
      <c r="A140" s="29" t="s">
        <v>365</v>
      </c>
      <c r="B140" s="37" t="s">
        <v>372</v>
      </c>
      <c r="C140" s="37" t="s">
        <v>96</v>
      </c>
      <c r="D140" s="37" t="s">
        <v>231</v>
      </c>
      <c r="E140" s="41"/>
      <c r="F140" s="41"/>
      <c r="G140" s="180">
        <f>G141</f>
        <v>75000</v>
      </c>
      <c r="H140" s="186"/>
      <c r="I140" s="261">
        <f>I141</f>
        <v>0</v>
      </c>
      <c r="J140" s="262"/>
      <c r="K140" s="261">
        <f>K141</f>
        <v>0</v>
      </c>
      <c r="L140" s="262"/>
      <c r="M140" s="35"/>
      <c r="N140" s="36"/>
      <c r="O140" s="35"/>
      <c r="P140" s="36"/>
    </row>
    <row r="141" spans="1:16" ht="33" customHeight="1">
      <c r="A141" s="38" t="s">
        <v>213</v>
      </c>
      <c r="B141" s="37" t="s">
        <v>372</v>
      </c>
      <c r="C141" s="42" t="s">
        <v>96</v>
      </c>
      <c r="D141" s="42" t="s">
        <v>343</v>
      </c>
      <c r="E141" s="42"/>
      <c r="F141" s="41"/>
      <c r="G141" s="180">
        <f>G145</f>
        <v>75000</v>
      </c>
      <c r="H141" s="186"/>
      <c r="I141" s="182">
        <f>I145</f>
        <v>0</v>
      </c>
      <c r="J141" s="187"/>
      <c r="K141" s="182">
        <f>K145</f>
        <v>0</v>
      </c>
      <c r="L141" s="187"/>
      <c r="M141" s="16"/>
      <c r="N141" s="17"/>
      <c r="O141" s="16"/>
      <c r="P141" s="17"/>
    </row>
    <row r="142" spans="1:16" ht="0.75" customHeight="1">
      <c r="A142" s="38" t="s">
        <v>214</v>
      </c>
      <c r="B142" s="37" t="s">
        <v>372</v>
      </c>
      <c r="C142" s="41" t="s">
        <v>96</v>
      </c>
      <c r="D142" s="42" t="s">
        <v>342</v>
      </c>
      <c r="E142" s="41"/>
      <c r="F142" s="41"/>
      <c r="G142" s="160">
        <f t="shared" ref="G142:K148" si="1">G143</f>
        <v>75000</v>
      </c>
      <c r="H142" s="167"/>
      <c r="I142" s="164">
        <f t="shared" si="1"/>
        <v>0</v>
      </c>
      <c r="J142" s="168"/>
      <c r="K142" s="164">
        <f t="shared" si="1"/>
        <v>0</v>
      </c>
      <c r="L142" s="168"/>
      <c r="M142" s="16"/>
      <c r="N142" s="17"/>
      <c r="O142" s="16"/>
      <c r="P142" s="17"/>
    </row>
    <row r="143" spans="1:16" ht="24" hidden="1" customHeight="1">
      <c r="A143" s="29" t="s">
        <v>106</v>
      </c>
      <c r="B143" s="37" t="s">
        <v>372</v>
      </c>
      <c r="C143" s="41" t="s">
        <v>96</v>
      </c>
      <c r="D143" s="42" t="s">
        <v>344</v>
      </c>
      <c r="E143" s="41"/>
      <c r="F143" s="41"/>
      <c r="G143" s="147">
        <f t="shared" si="1"/>
        <v>75000</v>
      </c>
      <c r="H143" s="153"/>
      <c r="I143" s="156">
        <f t="shared" si="1"/>
        <v>0</v>
      </c>
      <c r="J143" s="157"/>
      <c r="K143" s="156">
        <f t="shared" si="1"/>
        <v>0</v>
      </c>
      <c r="L143" s="157"/>
      <c r="M143" s="16"/>
      <c r="N143" s="17"/>
      <c r="O143" s="16"/>
      <c r="P143" s="17"/>
    </row>
    <row r="144" spans="1:16" ht="60" hidden="1" customHeight="1">
      <c r="A144" s="39" t="s">
        <v>103</v>
      </c>
      <c r="B144" s="37" t="s">
        <v>372</v>
      </c>
      <c r="C144" s="41" t="s">
        <v>96</v>
      </c>
      <c r="D144" s="42" t="s">
        <v>344</v>
      </c>
      <c r="E144" s="41"/>
      <c r="F144" s="41"/>
      <c r="G144" s="147">
        <f t="shared" si="1"/>
        <v>75000</v>
      </c>
      <c r="H144" s="153"/>
      <c r="I144" s="156">
        <f t="shared" si="1"/>
        <v>0</v>
      </c>
      <c r="J144" s="157"/>
      <c r="K144" s="156">
        <f t="shared" si="1"/>
        <v>0</v>
      </c>
      <c r="L144" s="157"/>
      <c r="M144" s="16"/>
      <c r="N144" s="17"/>
      <c r="O144" s="16"/>
      <c r="P144" s="17"/>
    </row>
    <row r="145" spans="1:16" ht="24">
      <c r="A145" s="29" t="s">
        <v>114</v>
      </c>
      <c r="B145" s="37" t="s">
        <v>372</v>
      </c>
      <c r="C145" s="41" t="s">
        <v>96</v>
      </c>
      <c r="D145" s="42" t="s">
        <v>344</v>
      </c>
      <c r="E145" s="42" t="s">
        <v>9</v>
      </c>
      <c r="F145" s="41"/>
      <c r="G145" s="147">
        <f>G147</f>
        <v>75000</v>
      </c>
      <c r="H145" s="148"/>
      <c r="I145" s="156">
        <f>I147</f>
        <v>0</v>
      </c>
      <c r="J145" s="166"/>
      <c r="K145" s="156">
        <f>K147</f>
        <v>0</v>
      </c>
      <c r="L145" s="166"/>
      <c r="M145" s="16"/>
      <c r="N145" s="17"/>
      <c r="O145" s="16"/>
      <c r="P145" s="17"/>
    </row>
    <row r="146" spans="1:16" ht="25.5" hidden="1" customHeight="1">
      <c r="A146" s="50" t="s">
        <v>115</v>
      </c>
      <c r="B146" s="37" t="s">
        <v>372</v>
      </c>
      <c r="C146" s="41" t="s">
        <v>96</v>
      </c>
      <c r="D146" s="42" t="s">
        <v>344</v>
      </c>
      <c r="E146" s="42" t="s">
        <v>28</v>
      </c>
      <c r="F146" s="41"/>
      <c r="G146" s="147">
        <f t="shared" si="1"/>
        <v>75000</v>
      </c>
      <c r="H146" s="148"/>
      <c r="I146" s="156">
        <f t="shared" si="1"/>
        <v>0</v>
      </c>
      <c r="J146" s="166"/>
      <c r="K146" s="156">
        <f t="shared" si="1"/>
        <v>0</v>
      </c>
      <c r="L146" s="166"/>
      <c r="M146" s="16"/>
      <c r="N146" s="17"/>
      <c r="O146" s="16"/>
      <c r="P146" s="17"/>
    </row>
    <row r="147" spans="1:16" ht="24">
      <c r="A147" s="29" t="s">
        <v>116</v>
      </c>
      <c r="B147" s="37" t="s">
        <v>372</v>
      </c>
      <c r="C147" s="41" t="s">
        <v>96</v>
      </c>
      <c r="D147" s="42" t="s">
        <v>344</v>
      </c>
      <c r="E147" s="42" t="s">
        <v>78</v>
      </c>
      <c r="F147" s="41"/>
      <c r="G147" s="147">
        <v>75000</v>
      </c>
      <c r="H147" s="148"/>
      <c r="I147" s="156">
        <v>0</v>
      </c>
      <c r="J147" s="166"/>
      <c r="K147" s="156">
        <v>0</v>
      </c>
      <c r="L147" s="166"/>
      <c r="M147" s="16"/>
      <c r="N147" s="17"/>
      <c r="O147" s="16"/>
      <c r="P147" s="17"/>
    </row>
    <row r="148" spans="1:16" ht="0.75" customHeight="1">
      <c r="A148" s="76" t="s">
        <v>11</v>
      </c>
      <c r="B148" s="37" t="s">
        <v>372</v>
      </c>
      <c r="C148" s="41" t="s">
        <v>96</v>
      </c>
      <c r="D148" s="42" t="s">
        <v>344</v>
      </c>
      <c r="E148" s="41" t="s">
        <v>78</v>
      </c>
      <c r="F148" s="41" t="s">
        <v>9</v>
      </c>
      <c r="G148" s="147">
        <f t="shared" si="1"/>
        <v>5000</v>
      </c>
      <c r="H148" s="148"/>
      <c r="I148" s="156">
        <f t="shared" si="1"/>
        <v>5000</v>
      </c>
      <c r="J148" s="166"/>
      <c r="K148" s="156">
        <f t="shared" si="1"/>
        <v>5000</v>
      </c>
      <c r="L148" s="166"/>
      <c r="M148" s="16"/>
      <c r="N148" s="17"/>
      <c r="O148" s="16"/>
      <c r="P148" s="17"/>
    </row>
    <row r="149" spans="1:16" ht="12.75" hidden="1" customHeight="1">
      <c r="A149" s="29" t="s">
        <v>30</v>
      </c>
      <c r="B149" s="37" t="s">
        <v>372</v>
      </c>
      <c r="C149" s="41" t="s">
        <v>96</v>
      </c>
      <c r="D149" s="42" t="s">
        <v>344</v>
      </c>
      <c r="E149" s="41" t="s">
        <v>78</v>
      </c>
      <c r="F149" s="41" t="s">
        <v>12</v>
      </c>
      <c r="G149" s="147">
        <v>5000</v>
      </c>
      <c r="H149" s="148"/>
      <c r="I149" s="156">
        <v>5000</v>
      </c>
      <c r="J149" s="166"/>
      <c r="K149" s="156">
        <v>5000</v>
      </c>
      <c r="L149" s="166"/>
      <c r="M149" s="16"/>
      <c r="N149" s="17"/>
      <c r="O149" s="16"/>
      <c r="P149" s="17"/>
    </row>
    <row r="150" spans="1:16">
      <c r="A150" s="38" t="s">
        <v>56</v>
      </c>
      <c r="B150" s="37" t="s">
        <v>372</v>
      </c>
      <c r="C150" s="73" t="s">
        <v>57</v>
      </c>
      <c r="D150" s="72"/>
      <c r="E150" s="72"/>
      <c r="F150" s="72"/>
      <c r="G150" s="224">
        <f>G151</f>
        <v>125600</v>
      </c>
      <c r="H150" s="225"/>
      <c r="I150" s="226">
        <f>I151</f>
        <v>126700</v>
      </c>
      <c r="J150" s="227"/>
      <c r="K150" s="226">
        <f>K151</f>
        <v>129600</v>
      </c>
      <c r="L150" s="227"/>
      <c r="M150" s="156" t="e">
        <f>M152</f>
        <v>#REF!</v>
      </c>
      <c r="N150" s="157"/>
      <c r="O150" s="156" t="e">
        <f>O152</f>
        <v>#REF!</v>
      </c>
      <c r="P150" s="157"/>
    </row>
    <row r="151" spans="1:16" ht="43.5" customHeight="1" thickBot="1">
      <c r="A151" s="85" t="s">
        <v>354</v>
      </c>
      <c r="B151" s="37" t="s">
        <v>372</v>
      </c>
      <c r="C151" s="73" t="s">
        <v>57</v>
      </c>
      <c r="D151" s="30" t="s">
        <v>381</v>
      </c>
      <c r="E151" s="72"/>
      <c r="F151" s="72"/>
      <c r="G151" s="160">
        <f>G155+G165</f>
        <v>125600</v>
      </c>
      <c r="H151" s="161"/>
      <c r="I151" s="141">
        <f>I155+I165</f>
        <v>126700</v>
      </c>
      <c r="J151" s="142"/>
      <c r="K151" s="141">
        <f>K155+K165</f>
        <v>129600</v>
      </c>
      <c r="L151" s="142"/>
      <c r="M151" s="35"/>
      <c r="N151" s="36"/>
      <c r="O151" s="35"/>
      <c r="P151" s="36"/>
    </row>
    <row r="152" spans="1:16" ht="66.75" hidden="1" customHeight="1" thickBot="1">
      <c r="A152" s="85" t="s">
        <v>355</v>
      </c>
      <c r="B152" s="37" t="s">
        <v>372</v>
      </c>
      <c r="C152" s="72" t="s">
        <v>58</v>
      </c>
      <c r="D152" s="30" t="s">
        <v>200</v>
      </c>
      <c r="E152" s="86"/>
      <c r="F152" s="86"/>
      <c r="G152" s="147">
        <f>G153</f>
        <v>132350</v>
      </c>
      <c r="H152" s="153"/>
      <c r="I152" s="228">
        <f>I153</f>
        <v>132950</v>
      </c>
      <c r="J152" s="229"/>
      <c r="K152" s="228">
        <f>K153</f>
        <v>135850</v>
      </c>
      <c r="L152" s="229"/>
      <c r="M152" s="156" t="e">
        <f>M153</f>
        <v>#REF!</v>
      </c>
      <c r="N152" s="157"/>
      <c r="O152" s="156" t="e">
        <f>O153</f>
        <v>#REF!</v>
      </c>
      <c r="P152" s="157"/>
    </row>
    <row r="153" spans="1:16" ht="0.75" customHeight="1">
      <c r="A153" s="87" t="s">
        <v>121</v>
      </c>
      <c r="B153" s="37" t="s">
        <v>372</v>
      </c>
      <c r="C153" s="30" t="s">
        <v>58</v>
      </c>
      <c r="D153" s="30" t="s">
        <v>200</v>
      </c>
      <c r="E153" s="30"/>
      <c r="F153" s="30"/>
      <c r="G153" s="147">
        <f>G154+G164</f>
        <v>132350</v>
      </c>
      <c r="H153" s="153"/>
      <c r="I153" s="156">
        <f>I154+I164</f>
        <v>132950</v>
      </c>
      <c r="J153" s="157"/>
      <c r="K153" s="156">
        <f>K154+K164</f>
        <v>135850</v>
      </c>
      <c r="L153" s="157"/>
      <c r="M153" s="156" t="e">
        <f>M154+M164</f>
        <v>#REF!</v>
      </c>
      <c r="N153" s="157"/>
      <c r="O153" s="156" t="e">
        <f>O154+O164</f>
        <v>#REF!</v>
      </c>
      <c r="P153" s="157"/>
    </row>
    <row r="154" spans="1:16" ht="25.5" hidden="1" customHeight="1">
      <c r="A154" s="40" t="s">
        <v>107</v>
      </c>
      <c r="B154" s="37" t="s">
        <v>372</v>
      </c>
      <c r="C154" s="30" t="s">
        <v>58</v>
      </c>
      <c r="D154" s="30" t="s">
        <v>200</v>
      </c>
      <c r="E154" s="37" t="s">
        <v>74</v>
      </c>
      <c r="F154" s="30"/>
      <c r="G154" s="147">
        <f>G155</f>
        <v>121250</v>
      </c>
      <c r="H154" s="153"/>
      <c r="I154" s="156">
        <f>I155</f>
        <v>121850</v>
      </c>
      <c r="J154" s="157"/>
      <c r="K154" s="156">
        <f>K155</f>
        <v>124750</v>
      </c>
      <c r="L154" s="157"/>
      <c r="M154" s="156" t="e">
        <f>M155</f>
        <v>#REF!</v>
      </c>
      <c r="N154" s="157"/>
      <c r="O154" s="156" t="e">
        <f>O155</f>
        <v>#REF!</v>
      </c>
      <c r="P154" s="157"/>
    </row>
    <row r="155" spans="1:16" ht="25.5">
      <c r="A155" s="40" t="s">
        <v>108</v>
      </c>
      <c r="B155" s="37" t="s">
        <v>372</v>
      </c>
      <c r="C155" s="30" t="s">
        <v>58</v>
      </c>
      <c r="D155" s="30" t="s">
        <v>381</v>
      </c>
      <c r="E155" s="37" t="s">
        <v>75</v>
      </c>
      <c r="F155" s="30"/>
      <c r="G155" s="147">
        <f>G156</f>
        <v>121250</v>
      </c>
      <c r="H155" s="153"/>
      <c r="I155" s="156">
        <v>121850</v>
      </c>
      <c r="J155" s="157"/>
      <c r="K155" s="156">
        <f>K156</f>
        <v>124750</v>
      </c>
      <c r="L155" s="157"/>
      <c r="M155" s="156" t="e">
        <f>M156</f>
        <v>#REF!</v>
      </c>
      <c r="N155" s="157"/>
      <c r="O155" s="156" t="e">
        <f>O156</f>
        <v>#REF!</v>
      </c>
      <c r="P155" s="157"/>
    </row>
    <row r="156" spans="1:16">
      <c r="A156" s="38" t="s">
        <v>109</v>
      </c>
      <c r="B156" s="37" t="s">
        <v>372</v>
      </c>
      <c r="C156" s="30" t="s">
        <v>58</v>
      </c>
      <c r="D156" s="30" t="s">
        <v>381</v>
      </c>
      <c r="E156" s="37" t="s">
        <v>76</v>
      </c>
      <c r="F156" s="30"/>
      <c r="G156" s="147">
        <v>121250</v>
      </c>
      <c r="H156" s="153"/>
      <c r="I156" s="156">
        <v>121850</v>
      </c>
      <c r="J156" s="157"/>
      <c r="K156" s="156">
        <v>124750</v>
      </c>
      <c r="L156" s="157"/>
      <c r="M156" s="156" t="e">
        <f>#REF!</f>
        <v>#REF!</v>
      </c>
      <c r="N156" s="157"/>
      <c r="O156" s="156" t="e">
        <f>#REF!</f>
        <v>#REF!</v>
      </c>
      <c r="P156" s="157"/>
    </row>
    <row r="157" spans="1:16" ht="0.75" hidden="1" customHeight="1">
      <c r="A157" s="29" t="s">
        <v>15</v>
      </c>
      <c r="B157" s="37" t="s">
        <v>372</v>
      </c>
      <c r="C157" s="30" t="s">
        <v>58</v>
      </c>
      <c r="D157" s="30" t="s">
        <v>381</v>
      </c>
      <c r="E157" s="30" t="s">
        <v>76</v>
      </c>
      <c r="F157" s="30" t="s">
        <v>20</v>
      </c>
      <c r="G157" s="147">
        <v>85000</v>
      </c>
      <c r="H157" s="153"/>
      <c r="I157" s="156">
        <v>85000</v>
      </c>
      <c r="J157" s="157"/>
      <c r="K157" s="156">
        <v>85000</v>
      </c>
      <c r="L157" s="157"/>
      <c r="M157" s="156">
        <v>362515.84</v>
      </c>
      <c r="N157" s="157"/>
      <c r="O157" s="156">
        <v>348000</v>
      </c>
      <c r="P157" s="157"/>
    </row>
    <row r="158" spans="1:16" ht="25.5" hidden="1" customHeight="1">
      <c r="A158" s="29" t="s">
        <v>204</v>
      </c>
      <c r="B158" s="37" t="s">
        <v>372</v>
      </c>
      <c r="C158" s="30" t="s">
        <v>58</v>
      </c>
      <c r="D158" s="30" t="s">
        <v>381</v>
      </c>
      <c r="E158" s="30" t="s">
        <v>76</v>
      </c>
      <c r="F158" s="30" t="s">
        <v>203</v>
      </c>
      <c r="G158" s="147"/>
      <c r="H158" s="148"/>
      <c r="I158" s="156"/>
      <c r="J158" s="166"/>
      <c r="K158" s="156"/>
      <c r="L158" s="166"/>
      <c r="M158" s="16"/>
      <c r="N158" s="17"/>
      <c r="O158" s="16"/>
      <c r="P158" s="17"/>
    </row>
    <row r="159" spans="1:16" ht="36" hidden="1" customHeight="1">
      <c r="A159" s="38" t="s">
        <v>110</v>
      </c>
      <c r="B159" s="37" t="s">
        <v>372</v>
      </c>
      <c r="C159" s="30" t="s">
        <v>58</v>
      </c>
      <c r="D159" s="30" t="s">
        <v>381</v>
      </c>
      <c r="E159" s="37" t="s">
        <v>111</v>
      </c>
      <c r="F159" s="30"/>
      <c r="G159" s="147"/>
      <c r="H159" s="153"/>
      <c r="I159" s="156"/>
      <c r="J159" s="157"/>
      <c r="K159" s="156"/>
      <c r="L159" s="157"/>
      <c r="M159" s="16"/>
      <c r="N159" s="17"/>
      <c r="O159" s="16"/>
      <c r="P159" s="17"/>
    </row>
    <row r="160" spans="1:16" ht="16.5" customHeight="1">
      <c r="A160" s="29" t="s">
        <v>16</v>
      </c>
      <c r="B160" s="37" t="s">
        <v>372</v>
      </c>
      <c r="C160" s="30" t="s">
        <v>58</v>
      </c>
      <c r="D160" s="30" t="s">
        <v>381</v>
      </c>
      <c r="E160" s="30" t="s">
        <v>111</v>
      </c>
      <c r="F160" s="30" t="s">
        <v>51</v>
      </c>
      <c r="G160" s="147">
        <v>28100</v>
      </c>
      <c r="H160" s="153"/>
      <c r="I160" s="156">
        <v>28100</v>
      </c>
      <c r="J160" s="157"/>
      <c r="K160" s="156">
        <v>28100</v>
      </c>
      <c r="L160" s="157"/>
      <c r="M160" s="156">
        <v>109484.16</v>
      </c>
      <c r="N160" s="157"/>
      <c r="O160" s="156">
        <v>101500</v>
      </c>
      <c r="P160" s="157"/>
    </row>
    <row r="161" spans="1:16" ht="24" customHeight="1">
      <c r="A161" s="38" t="s">
        <v>113</v>
      </c>
      <c r="B161" s="37" t="s">
        <v>372</v>
      </c>
      <c r="C161" s="30" t="s">
        <v>58</v>
      </c>
      <c r="D161" s="30" t="s">
        <v>381</v>
      </c>
      <c r="E161" s="73" t="s">
        <v>77</v>
      </c>
      <c r="F161" s="72"/>
      <c r="G161" s="147">
        <v>0</v>
      </c>
      <c r="H161" s="148"/>
      <c r="I161" s="156">
        <v>0</v>
      </c>
      <c r="J161" s="166"/>
      <c r="K161" s="156">
        <v>0</v>
      </c>
      <c r="L161" s="166"/>
      <c r="M161" s="16"/>
      <c r="N161" s="17"/>
      <c r="O161" s="16"/>
      <c r="P161" s="17"/>
    </row>
    <row r="162" spans="1:16" ht="16.5" hidden="1" customHeight="1">
      <c r="A162" s="29" t="s">
        <v>14</v>
      </c>
      <c r="B162" s="37" t="s">
        <v>372</v>
      </c>
      <c r="C162" s="30" t="s">
        <v>58</v>
      </c>
      <c r="D162" s="30" t="s">
        <v>381</v>
      </c>
      <c r="E162" s="72" t="s">
        <v>77</v>
      </c>
      <c r="F162" s="72" t="s">
        <v>19</v>
      </c>
      <c r="G162" s="147">
        <f>G163</f>
        <v>3000</v>
      </c>
      <c r="H162" s="148"/>
      <c r="I162" s="156">
        <f>I163</f>
        <v>3000</v>
      </c>
      <c r="J162" s="166"/>
      <c r="K162" s="156">
        <f>K163</f>
        <v>3000</v>
      </c>
      <c r="L162" s="166"/>
      <c r="M162" s="16"/>
      <c r="N162" s="17"/>
      <c r="O162" s="16"/>
      <c r="P162" s="17"/>
    </row>
    <row r="163" spans="1:16" ht="16.5" hidden="1" customHeight="1">
      <c r="A163" s="29" t="s">
        <v>59</v>
      </c>
      <c r="B163" s="37" t="s">
        <v>372</v>
      </c>
      <c r="C163" s="30" t="s">
        <v>58</v>
      </c>
      <c r="D163" s="30" t="s">
        <v>381</v>
      </c>
      <c r="E163" s="72" t="s">
        <v>77</v>
      </c>
      <c r="F163" s="72" t="s">
        <v>62</v>
      </c>
      <c r="G163" s="147">
        <v>3000</v>
      </c>
      <c r="H163" s="148"/>
      <c r="I163" s="156">
        <v>3000</v>
      </c>
      <c r="J163" s="166"/>
      <c r="K163" s="156">
        <v>3000</v>
      </c>
      <c r="L163" s="166"/>
      <c r="M163" s="16"/>
      <c r="N163" s="17"/>
      <c r="O163" s="16"/>
      <c r="P163" s="17"/>
    </row>
    <row r="164" spans="1:16" ht="0.75" customHeight="1">
      <c r="A164" s="38" t="s">
        <v>114</v>
      </c>
      <c r="B164" s="37" t="s">
        <v>372</v>
      </c>
      <c r="C164" s="72" t="s">
        <v>58</v>
      </c>
      <c r="D164" s="30" t="s">
        <v>381</v>
      </c>
      <c r="E164" s="73" t="s">
        <v>9</v>
      </c>
      <c r="F164" s="72"/>
      <c r="G164" s="147">
        <f>G175</f>
        <v>11100</v>
      </c>
      <c r="H164" s="153"/>
      <c r="I164" s="156">
        <f>I175</f>
        <v>11100</v>
      </c>
      <c r="J164" s="157"/>
      <c r="K164" s="156">
        <f>K175</f>
        <v>11100</v>
      </c>
      <c r="L164" s="157"/>
      <c r="M164" s="156" t="e">
        <f>M165</f>
        <v>#REF!</v>
      </c>
      <c r="N164" s="157"/>
      <c r="O164" s="156" t="e">
        <f>O165</f>
        <v>#REF!</v>
      </c>
      <c r="P164" s="157"/>
    </row>
    <row r="165" spans="1:16" ht="25.5">
      <c r="A165" s="40" t="s">
        <v>115</v>
      </c>
      <c r="B165" s="37" t="s">
        <v>372</v>
      </c>
      <c r="C165" s="72" t="s">
        <v>58</v>
      </c>
      <c r="D165" s="30" t="s">
        <v>381</v>
      </c>
      <c r="E165" s="73" t="s">
        <v>28</v>
      </c>
      <c r="F165" s="72"/>
      <c r="G165" s="147">
        <f>G166</f>
        <v>4350</v>
      </c>
      <c r="H165" s="153"/>
      <c r="I165" s="156">
        <f>I166</f>
        <v>4850</v>
      </c>
      <c r="J165" s="157"/>
      <c r="K165" s="156">
        <f>K166</f>
        <v>4850</v>
      </c>
      <c r="L165" s="157"/>
      <c r="M165" s="156" t="e">
        <f>#REF!+M166</f>
        <v>#REF!</v>
      </c>
      <c r="N165" s="157"/>
      <c r="O165" s="156" t="e">
        <f>#REF!+O166</f>
        <v>#REF!</v>
      </c>
      <c r="P165" s="157"/>
    </row>
    <row r="166" spans="1:16" ht="24">
      <c r="A166" s="38" t="s">
        <v>116</v>
      </c>
      <c r="B166" s="37" t="s">
        <v>372</v>
      </c>
      <c r="C166" s="72" t="s">
        <v>58</v>
      </c>
      <c r="D166" s="30" t="s">
        <v>381</v>
      </c>
      <c r="E166" s="73" t="s">
        <v>78</v>
      </c>
      <c r="F166" s="72"/>
      <c r="G166" s="147">
        <v>4350</v>
      </c>
      <c r="H166" s="153"/>
      <c r="I166" s="156">
        <v>4850</v>
      </c>
      <c r="J166" s="157"/>
      <c r="K166" s="156">
        <v>4850</v>
      </c>
      <c r="L166" s="157"/>
      <c r="M166" s="156" t="e">
        <f>#REF!</f>
        <v>#REF!</v>
      </c>
      <c r="N166" s="157"/>
      <c r="O166" s="16" t="e">
        <f>#REF!</f>
        <v>#REF!</v>
      </c>
      <c r="P166" s="17"/>
    </row>
    <row r="167" spans="1:16" ht="22.5" customHeight="1">
      <c r="A167" s="29" t="s">
        <v>11</v>
      </c>
      <c r="B167" s="37" t="s">
        <v>372</v>
      </c>
      <c r="C167" s="72" t="s">
        <v>58</v>
      </c>
      <c r="D167" s="30" t="s">
        <v>200</v>
      </c>
      <c r="E167" s="72" t="s">
        <v>78</v>
      </c>
      <c r="F167" s="72" t="s">
        <v>10</v>
      </c>
      <c r="G167" s="147"/>
      <c r="H167" s="153"/>
      <c r="I167" s="156"/>
      <c r="J167" s="157"/>
      <c r="K167" s="156"/>
      <c r="L167" s="157"/>
      <c r="M167" s="156">
        <f>M168+M169+M170</f>
        <v>12000</v>
      </c>
      <c r="N167" s="157"/>
      <c r="O167" s="156">
        <f>O168+O169+O170</f>
        <v>12000</v>
      </c>
      <c r="P167" s="157"/>
    </row>
    <row r="168" spans="1:16" ht="0.75" hidden="1" customHeight="1">
      <c r="A168" s="29" t="s">
        <v>52</v>
      </c>
      <c r="B168" s="37" t="s">
        <v>372</v>
      </c>
      <c r="C168" s="72" t="s">
        <v>58</v>
      </c>
      <c r="D168" s="30" t="s">
        <v>200</v>
      </c>
      <c r="E168" s="72" t="s">
        <v>78</v>
      </c>
      <c r="F168" s="72" t="s">
        <v>53</v>
      </c>
      <c r="G168" s="147"/>
      <c r="H168" s="153"/>
      <c r="I168" s="156"/>
      <c r="J168" s="157"/>
      <c r="K168" s="156"/>
      <c r="L168" s="157"/>
      <c r="M168" s="156">
        <v>0</v>
      </c>
      <c r="N168" s="157"/>
      <c r="O168" s="156">
        <v>0</v>
      </c>
      <c r="P168" s="157"/>
    </row>
    <row r="169" spans="1:16" ht="33.75" hidden="1" customHeight="1">
      <c r="A169" s="29" t="s">
        <v>54</v>
      </c>
      <c r="B169" s="37" t="s">
        <v>372</v>
      </c>
      <c r="C169" s="72" t="s">
        <v>58</v>
      </c>
      <c r="D169" s="30" t="s">
        <v>200</v>
      </c>
      <c r="E169" s="72" t="s">
        <v>78</v>
      </c>
      <c r="F169" s="72" t="s">
        <v>55</v>
      </c>
      <c r="G169" s="147"/>
      <c r="H169" s="153"/>
      <c r="I169" s="156"/>
      <c r="J169" s="157"/>
      <c r="K169" s="156"/>
      <c r="L169" s="157"/>
      <c r="M169" s="156">
        <v>7000</v>
      </c>
      <c r="N169" s="157"/>
      <c r="O169" s="156">
        <v>7000</v>
      </c>
      <c r="P169" s="157"/>
    </row>
    <row r="170" spans="1:16" ht="33.75" hidden="1" customHeight="1">
      <c r="A170" s="29" t="s">
        <v>39</v>
      </c>
      <c r="B170" s="37" t="s">
        <v>372</v>
      </c>
      <c r="C170" s="72" t="s">
        <v>58</v>
      </c>
      <c r="D170" s="30" t="s">
        <v>200</v>
      </c>
      <c r="E170" s="72" t="s">
        <v>78</v>
      </c>
      <c r="F170" s="72" t="s">
        <v>47</v>
      </c>
      <c r="G170" s="147"/>
      <c r="H170" s="153"/>
      <c r="I170" s="156"/>
      <c r="J170" s="157"/>
      <c r="K170" s="156"/>
      <c r="L170" s="157"/>
      <c r="M170" s="156">
        <v>5000</v>
      </c>
      <c r="N170" s="157"/>
      <c r="O170" s="156">
        <v>5000</v>
      </c>
      <c r="P170" s="157"/>
    </row>
    <row r="171" spans="1:16" ht="31.5" hidden="1" customHeight="1">
      <c r="A171" s="29" t="s">
        <v>33</v>
      </c>
      <c r="B171" s="37" t="s">
        <v>372</v>
      </c>
      <c r="C171" s="72" t="s">
        <v>58</v>
      </c>
      <c r="D171" s="30" t="s">
        <v>200</v>
      </c>
      <c r="E171" s="72" t="s">
        <v>78</v>
      </c>
      <c r="F171" s="72" t="s">
        <v>35</v>
      </c>
      <c r="G171" s="147"/>
      <c r="H171" s="148"/>
      <c r="I171" s="156"/>
      <c r="J171" s="166"/>
      <c r="K171" s="156"/>
      <c r="L171" s="166"/>
      <c r="M171" s="16"/>
      <c r="N171" s="17"/>
      <c r="O171" s="16"/>
      <c r="P171" s="17"/>
    </row>
    <row r="172" spans="1:16" ht="33.75" hidden="1" customHeight="1">
      <c r="A172" s="29" t="s">
        <v>30</v>
      </c>
      <c r="B172" s="37" t="s">
        <v>372</v>
      </c>
      <c r="C172" s="72" t="s">
        <v>58</v>
      </c>
      <c r="D172" s="30" t="s">
        <v>200</v>
      </c>
      <c r="E172" s="72" t="s">
        <v>78</v>
      </c>
      <c r="F172" s="72" t="s">
        <v>12</v>
      </c>
      <c r="G172" s="147"/>
      <c r="H172" s="148"/>
      <c r="I172" s="156"/>
      <c r="J172" s="166"/>
      <c r="K172" s="156"/>
      <c r="L172" s="166"/>
      <c r="M172" s="16"/>
      <c r="N172" s="17"/>
      <c r="O172" s="16"/>
      <c r="P172" s="17"/>
    </row>
    <row r="173" spans="1:16" ht="33.75" hidden="1" customHeight="1">
      <c r="A173" s="29" t="s">
        <v>21</v>
      </c>
      <c r="B173" s="37" t="s">
        <v>372</v>
      </c>
      <c r="C173" s="72" t="s">
        <v>58</v>
      </c>
      <c r="D173" s="30" t="s">
        <v>200</v>
      </c>
      <c r="E173" s="72" t="s">
        <v>78</v>
      </c>
      <c r="F173" s="72" t="s">
        <v>23</v>
      </c>
      <c r="G173" s="147"/>
      <c r="H173" s="153"/>
      <c r="I173" s="156"/>
      <c r="J173" s="157"/>
      <c r="K173" s="156"/>
      <c r="L173" s="157"/>
      <c r="M173" s="156">
        <f>M175+M174</f>
        <v>4000</v>
      </c>
      <c r="N173" s="157"/>
      <c r="O173" s="156">
        <f>O175+O174</f>
        <v>8000</v>
      </c>
      <c r="P173" s="157"/>
    </row>
    <row r="174" spans="1:16" ht="33.75" hidden="1" customHeight="1">
      <c r="A174" s="29" t="s">
        <v>49</v>
      </c>
      <c r="B174" s="37" t="s">
        <v>372</v>
      </c>
      <c r="C174" s="72" t="s">
        <v>58</v>
      </c>
      <c r="D174" s="30" t="s">
        <v>200</v>
      </c>
      <c r="E174" s="72" t="s">
        <v>78</v>
      </c>
      <c r="F174" s="72" t="s">
        <v>50</v>
      </c>
      <c r="G174" s="147"/>
      <c r="H174" s="153"/>
      <c r="I174" s="156"/>
      <c r="J174" s="157"/>
      <c r="K174" s="156"/>
      <c r="L174" s="157"/>
      <c r="M174" s="16">
        <v>0</v>
      </c>
      <c r="N174" s="17"/>
      <c r="O174" s="16">
        <v>4000</v>
      </c>
      <c r="P174" s="17"/>
    </row>
    <row r="175" spans="1:16" ht="24.75" hidden="1" customHeight="1">
      <c r="A175" s="29" t="s">
        <v>199</v>
      </c>
      <c r="B175" s="37" t="s">
        <v>372</v>
      </c>
      <c r="C175" s="72" t="s">
        <v>58</v>
      </c>
      <c r="D175" s="30" t="s">
        <v>200</v>
      </c>
      <c r="E175" s="72" t="s">
        <v>78</v>
      </c>
      <c r="F175" s="72" t="s">
        <v>195</v>
      </c>
      <c r="G175" s="147">
        <v>11100</v>
      </c>
      <c r="H175" s="153"/>
      <c r="I175" s="158">
        <v>11100</v>
      </c>
      <c r="J175" s="159"/>
      <c r="K175" s="158">
        <v>11100</v>
      </c>
      <c r="L175" s="159"/>
      <c r="M175" s="156">
        <v>4000</v>
      </c>
      <c r="N175" s="157"/>
      <c r="O175" s="156">
        <v>4000</v>
      </c>
      <c r="P175" s="157"/>
    </row>
    <row r="176" spans="1:16" ht="24">
      <c r="A176" s="38" t="s">
        <v>122</v>
      </c>
      <c r="B176" s="37" t="s">
        <v>372</v>
      </c>
      <c r="C176" s="37" t="s">
        <v>31</v>
      </c>
      <c r="D176" s="30"/>
      <c r="E176" s="30"/>
      <c r="F176" s="30"/>
      <c r="G176" s="192">
        <v>218000</v>
      </c>
      <c r="H176" s="211"/>
      <c r="I176" s="171">
        <f>I177+I210</f>
        <v>16000</v>
      </c>
      <c r="J176" s="172"/>
      <c r="K176" s="171">
        <f>K177+K210</f>
        <v>16000</v>
      </c>
      <c r="L176" s="172"/>
      <c r="M176" s="156" t="e">
        <f>M179</f>
        <v>#REF!</v>
      </c>
      <c r="N176" s="157"/>
      <c r="O176" s="156" t="e">
        <f>O179</f>
        <v>#REF!</v>
      </c>
      <c r="P176" s="157"/>
    </row>
    <row r="177" spans="1:16" ht="32.25" customHeight="1">
      <c r="A177" s="38" t="s">
        <v>388</v>
      </c>
      <c r="B177" s="37" t="s">
        <v>372</v>
      </c>
      <c r="C177" s="37" t="s">
        <v>32</v>
      </c>
      <c r="D177" s="30" t="s">
        <v>259</v>
      </c>
      <c r="E177" s="30"/>
      <c r="F177" s="30"/>
      <c r="G177" s="192">
        <f>G184+G195</f>
        <v>46000</v>
      </c>
      <c r="H177" s="211"/>
      <c r="I177" s="222">
        <f>I184+I195</f>
        <v>6000</v>
      </c>
      <c r="J177" s="223"/>
      <c r="K177" s="222">
        <f>K184+K195</f>
        <v>6000</v>
      </c>
      <c r="L177" s="223"/>
      <c r="M177" s="21"/>
      <c r="N177" s="22"/>
      <c r="O177" s="21"/>
      <c r="P177" s="22"/>
    </row>
    <row r="178" spans="1:16" ht="33.75" hidden="1" customHeight="1">
      <c r="A178" s="88" t="s">
        <v>215</v>
      </c>
      <c r="B178" s="37" t="s">
        <v>372</v>
      </c>
      <c r="C178" s="37" t="s">
        <v>32</v>
      </c>
      <c r="D178" s="30" t="s">
        <v>260</v>
      </c>
      <c r="E178" s="30"/>
      <c r="F178" s="30"/>
      <c r="G178" s="160">
        <f>G179</f>
        <v>45000</v>
      </c>
      <c r="H178" s="161"/>
      <c r="I178" s="164">
        <f>I179</f>
        <v>5000</v>
      </c>
      <c r="J178" s="165"/>
      <c r="K178" s="164">
        <f>K179</f>
        <v>5000</v>
      </c>
      <c r="L178" s="165"/>
      <c r="M178" s="16"/>
      <c r="N178" s="17"/>
      <c r="O178" s="16"/>
      <c r="P178" s="17"/>
    </row>
    <row r="179" spans="1:16" ht="44.25" hidden="1" customHeight="1">
      <c r="A179" s="38" t="s">
        <v>356</v>
      </c>
      <c r="B179" s="37" t="s">
        <v>372</v>
      </c>
      <c r="C179" s="30" t="s">
        <v>32</v>
      </c>
      <c r="D179" s="30" t="s">
        <v>261</v>
      </c>
      <c r="E179" s="30"/>
      <c r="F179" s="30"/>
      <c r="G179" s="160">
        <f>G183</f>
        <v>45000</v>
      </c>
      <c r="H179" s="161"/>
      <c r="I179" s="164">
        <f>I183</f>
        <v>5000</v>
      </c>
      <c r="J179" s="165"/>
      <c r="K179" s="164">
        <f>K183</f>
        <v>5000</v>
      </c>
      <c r="L179" s="165"/>
      <c r="M179" s="156" t="e">
        <f>M183</f>
        <v>#REF!</v>
      </c>
      <c r="N179" s="157"/>
      <c r="O179" s="156" t="e">
        <f>O183</f>
        <v>#REF!</v>
      </c>
      <c r="P179" s="157"/>
    </row>
    <row r="180" spans="1:16" ht="50.25" hidden="1" customHeight="1">
      <c r="A180" s="38" t="s">
        <v>171</v>
      </c>
      <c r="B180" s="37" t="s">
        <v>372</v>
      </c>
      <c r="C180" s="30" t="s">
        <v>32</v>
      </c>
      <c r="D180" s="30" t="s">
        <v>152</v>
      </c>
      <c r="E180" s="30"/>
      <c r="F180" s="30"/>
      <c r="G180" s="147"/>
      <c r="H180" s="153"/>
      <c r="I180" s="156"/>
      <c r="J180" s="157"/>
      <c r="K180" s="156"/>
      <c r="L180" s="157"/>
      <c r="M180" s="16"/>
      <c r="N180" s="17"/>
      <c r="O180" s="16"/>
      <c r="P180" s="17"/>
    </row>
    <row r="181" spans="1:16" ht="15.75" hidden="1" customHeight="1">
      <c r="A181" s="89" t="s">
        <v>155</v>
      </c>
      <c r="B181" s="37" t="s">
        <v>372</v>
      </c>
      <c r="C181" s="37" t="s">
        <v>32</v>
      </c>
      <c r="D181" s="37" t="s">
        <v>153</v>
      </c>
      <c r="E181" s="30"/>
      <c r="F181" s="30"/>
      <c r="G181" s="147"/>
      <c r="H181" s="148"/>
      <c r="I181" s="156"/>
      <c r="J181" s="166"/>
      <c r="K181" s="156"/>
      <c r="L181" s="166"/>
      <c r="M181" s="16"/>
      <c r="N181" s="17"/>
      <c r="O181" s="16"/>
      <c r="P181" s="17"/>
    </row>
    <row r="182" spans="1:16" ht="12.75" hidden="1" customHeight="1">
      <c r="A182" s="29" t="s">
        <v>106</v>
      </c>
      <c r="B182" s="37" t="s">
        <v>372</v>
      </c>
      <c r="C182" s="30" t="s">
        <v>32</v>
      </c>
      <c r="D182" s="30" t="s">
        <v>154</v>
      </c>
      <c r="E182" s="30"/>
      <c r="F182" s="30"/>
      <c r="G182" s="147"/>
      <c r="H182" s="148"/>
      <c r="I182" s="156"/>
      <c r="J182" s="166"/>
      <c r="K182" s="156"/>
      <c r="L182" s="166"/>
      <c r="M182" s="16"/>
      <c r="N182" s="17"/>
      <c r="O182" s="16"/>
      <c r="P182" s="17"/>
    </row>
    <row r="183" spans="1:16" ht="57" hidden="1" customHeight="1">
      <c r="A183" s="39" t="s">
        <v>216</v>
      </c>
      <c r="B183" s="37" t="s">
        <v>372</v>
      </c>
      <c r="C183" s="30" t="s">
        <v>32</v>
      </c>
      <c r="D183" s="30" t="s">
        <v>261</v>
      </c>
      <c r="E183" s="37"/>
      <c r="F183" s="30"/>
      <c r="G183" s="147">
        <f>G184</f>
        <v>45000</v>
      </c>
      <c r="H183" s="153"/>
      <c r="I183" s="156">
        <f>I184</f>
        <v>5000</v>
      </c>
      <c r="J183" s="157"/>
      <c r="K183" s="156">
        <f>K184</f>
        <v>5000</v>
      </c>
      <c r="L183" s="157"/>
      <c r="M183" s="156" t="e">
        <f>M185</f>
        <v>#REF!</v>
      </c>
      <c r="N183" s="157"/>
      <c r="O183" s="156" t="e">
        <f>O185</f>
        <v>#REF!</v>
      </c>
      <c r="P183" s="157"/>
    </row>
    <row r="184" spans="1:16" ht="24">
      <c r="A184" s="38" t="s">
        <v>114</v>
      </c>
      <c r="B184" s="37" t="s">
        <v>372</v>
      </c>
      <c r="C184" s="30" t="s">
        <v>32</v>
      </c>
      <c r="D184" s="30" t="s">
        <v>261</v>
      </c>
      <c r="E184" s="37" t="s">
        <v>9</v>
      </c>
      <c r="F184" s="30"/>
      <c r="G184" s="147">
        <f>G185</f>
        <v>45000</v>
      </c>
      <c r="H184" s="153"/>
      <c r="I184" s="156">
        <f>I185</f>
        <v>5000</v>
      </c>
      <c r="J184" s="157"/>
      <c r="K184" s="156">
        <f>K185</f>
        <v>5000</v>
      </c>
      <c r="L184" s="157"/>
      <c r="M184" s="16"/>
      <c r="N184" s="17"/>
      <c r="O184" s="16"/>
      <c r="P184" s="17"/>
    </row>
    <row r="185" spans="1:16" ht="25.5">
      <c r="A185" s="40" t="s">
        <v>115</v>
      </c>
      <c r="B185" s="37" t="s">
        <v>372</v>
      </c>
      <c r="C185" s="30" t="s">
        <v>32</v>
      </c>
      <c r="D185" s="30" t="s">
        <v>261</v>
      </c>
      <c r="E185" s="37" t="s">
        <v>28</v>
      </c>
      <c r="F185" s="30"/>
      <c r="G185" s="147">
        <f>G186</f>
        <v>45000</v>
      </c>
      <c r="H185" s="153"/>
      <c r="I185" s="156">
        <f>I186</f>
        <v>5000</v>
      </c>
      <c r="J185" s="157"/>
      <c r="K185" s="156">
        <f>K186</f>
        <v>5000</v>
      </c>
      <c r="L185" s="157"/>
      <c r="M185" s="156" t="e">
        <f>M186</f>
        <v>#REF!</v>
      </c>
      <c r="N185" s="157"/>
      <c r="O185" s="156" t="e">
        <f>O186</f>
        <v>#REF!</v>
      </c>
      <c r="P185" s="157"/>
    </row>
    <row r="186" spans="1:16" ht="23.25" customHeight="1">
      <c r="A186" s="38" t="s">
        <v>116</v>
      </c>
      <c r="B186" s="37" t="s">
        <v>372</v>
      </c>
      <c r="C186" s="30" t="s">
        <v>32</v>
      </c>
      <c r="D186" s="30" t="s">
        <v>261</v>
      </c>
      <c r="E186" s="37" t="s">
        <v>78</v>
      </c>
      <c r="F186" s="30"/>
      <c r="G186" s="147">
        <v>45000</v>
      </c>
      <c r="H186" s="153"/>
      <c r="I186" s="156">
        <f>I189</f>
        <v>5000</v>
      </c>
      <c r="J186" s="157"/>
      <c r="K186" s="156">
        <f>K189</f>
        <v>5000</v>
      </c>
      <c r="L186" s="157"/>
      <c r="M186" s="156" t="e">
        <f>M187+#REF!+M189</f>
        <v>#REF!</v>
      </c>
      <c r="N186" s="157"/>
      <c r="O186" s="156" t="e">
        <f>O187+#REF!+O189</f>
        <v>#REF!</v>
      </c>
      <c r="P186" s="157"/>
    </row>
    <row r="187" spans="1:16" ht="22.5" hidden="1" customHeight="1">
      <c r="A187" s="29" t="s">
        <v>11</v>
      </c>
      <c r="B187" s="37" t="s">
        <v>372</v>
      </c>
      <c r="C187" s="30" t="s">
        <v>32</v>
      </c>
      <c r="D187" s="30" t="s">
        <v>261</v>
      </c>
      <c r="E187" s="30" t="s">
        <v>78</v>
      </c>
      <c r="F187" s="30" t="s">
        <v>10</v>
      </c>
      <c r="G187" s="147">
        <f>G188</f>
        <v>0</v>
      </c>
      <c r="H187" s="153"/>
      <c r="I187" s="156">
        <f>I188</f>
        <v>0</v>
      </c>
      <c r="J187" s="157"/>
      <c r="K187" s="156">
        <f>K188</f>
        <v>0</v>
      </c>
      <c r="L187" s="157"/>
      <c r="M187" s="156">
        <f>M188</f>
        <v>40230</v>
      </c>
      <c r="N187" s="157"/>
      <c r="O187" s="156">
        <f>O188</f>
        <v>0</v>
      </c>
      <c r="P187" s="157"/>
    </row>
    <row r="188" spans="1:16" ht="33.75" hidden="1" customHeight="1">
      <c r="A188" s="29" t="s">
        <v>30</v>
      </c>
      <c r="B188" s="37" t="s">
        <v>372</v>
      </c>
      <c r="C188" s="30" t="s">
        <v>32</v>
      </c>
      <c r="D188" s="30" t="s">
        <v>261</v>
      </c>
      <c r="E188" s="30" t="s">
        <v>78</v>
      </c>
      <c r="F188" s="30" t="s">
        <v>12</v>
      </c>
      <c r="G188" s="147">
        <v>0</v>
      </c>
      <c r="H188" s="153"/>
      <c r="I188" s="156">
        <v>0</v>
      </c>
      <c r="J188" s="157"/>
      <c r="K188" s="156">
        <v>0</v>
      </c>
      <c r="L188" s="157"/>
      <c r="M188" s="156">
        <v>40230</v>
      </c>
      <c r="N188" s="157"/>
      <c r="O188" s="156">
        <v>0</v>
      </c>
      <c r="P188" s="157"/>
    </row>
    <row r="189" spans="1:16" ht="33.75" hidden="1" customHeight="1">
      <c r="A189" s="29" t="s">
        <v>21</v>
      </c>
      <c r="B189" s="37" t="s">
        <v>372</v>
      </c>
      <c r="C189" s="30" t="s">
        <v>32</v>
      </c>
      <c r="D189" s="30" t="s">
        <v>261</v>
      </c>
      <c r="E189" s="30" t="s">
        <v>78</v>
      </c>
      <c r="F189" s="30" t="s">
        <v>23</v>
      </c>
      <c r="G189" s="147">
        <f>G190+G191</f>
        <v>5000</v>
      </c>
      <c r="H189" s="153"/>
      <c r="I189" s="156">
        <f>I190+I191</f>
        <v>5000</v>
      </c>
      <c r="J189" s="157"/>
      <c r="K189" s="156">
        <f>K190+K191</f>
        <v>5000</v>
      </c>
      <c r="L189" s="157"/>
      <c r="M189" s="156">
        <f>M191+M190</f>
        <v>36770</v>
      </c>
      <c r="N189" s="157"/>
      <c r="O189" s="156">
        <f>O191+O190</f>
        <v>0</v>
      </c>
      <c r="P189" s="157"/>
    </row>
    <row r="190" spans="1:16" ht="0.75" hidden="1" customHeight="1">
      <c r="A190" s="76" t="s">
        <v>49</v>
      </c>
      <c r="B190" s="37" t="s">
        <v>372</v>
      </c>
      <c r="C190" s="30" t="s">
        <v>32</v>
      </c>
      <c r="D190" s="30" t="s">
        <v>261</v>
      </c>
      <c r="E190" s="30" t="s">
        <v>78</v>
      </c>
      <c r="F190" s="30" t="s">
        <v>50</v>
      </c>
      <c r="G190" s="147"/>
      <c r="H190" s="153"/>
      <c r="I190" s="156"/>
      <c r="J190" s="157"/>
      <c r="K190" s="156"/>
      <c r="L190" s="157"/>
      <c r="M190" s="16">
        <v>8300</v>
      </c>
      <c r="N190" s="10"/>
      <c r="O190" s="16">
        <v>0</v>
      </c>
      <c r="P190" s="10"/>
    </row>
    <row r="191" spans="1:16" ht="33.75" hidden="1" customHeight="1">
      <c r="A191" s="29" t="s">
        <v>196</v>
      </c>
      <c r="B191" s="37" t="s">
        <v>372</v>
      </c>
      <c r="C191" s="30" t="s">
        <v>32</v>
      </c>
      <c r="D191" s="30" t="s">
        <v>261</v>
      </c>
      <c r="E191" s="30" t="s">
        <v>78</v>
      </c>
      <c r="F191" s="30" t="s">
        <v>192</v>
      </c>
      <c r="G191" s="147">
        <v>5000</v>
      </c>
      <c r="H191" s="153"/>
      <c r="I191" s="156">
        <v>5000</v>
      </c>
      <c r="J191" s="157"/>
      <c r="K191" s="156">
        <v>5000</v>
      </c>
      <c r="L191" s="157"/>
      <c r="M191" s="156">
        <v>28470</v>
      </c>
      <c r="N191" s="157"/>
      <c r="O191" s="156">
        <v>0</v>
      </c>
      <c r="P191" s="157"/>
    </row>
    <row r="192" spans="1:16" ht="0.75" customHeight="1">
      <c r="A192" s="89" t="s">
        <v>217</v>
      </c>
      <c r="B192" s="37" t="s">
        <v>372</v>
      </c>
      <c r="C192" s="37" t="s">
        <v>32</v>
      </c>
      <c r="D192" s="37" t="s">
        <v>262</v>
      </c>
      <c r="E192" s="30"/>
      <c r="F192" s="30"/>
      <c r="G192" s="180">
        <f>G193</f>
        <v>1000</v>
      </c>
      <c r="H192" s="181"/>
      <c r="I192" s="220">
        <f>I193</f>
        <v>1000</v>
      </c>
      <c r="J192" s="221"/>
      <c r="K192" s="220">
        <f>K193</f>
        <v>1000</v>
      </c>
      <c r="L192" s="221"/>
      <c r="M192" s="16"/>
      <c r="N192" s="17"/>
      <c r="O192" s="16"/>
      <c r="P192" s="17"/>
    </row>
    <row r="193" spans="1:16" ht="36" hidden="1" customHeight="1">
      <c r="A193" s="38" t="s">
        <v>357</v>
      </c>
      <c r="B193" s="37" t="s">
        <v>372</v>
      </c>
      <c r="C193" s="30" t="s">
        <v>32</v>
      </c>
      <c r="D193" s="30" t="s">
        <v>283</v>
      </c>
      <c r="E193" s="30"/>
      <c r="F193" s="30"/>
      <c r="G193" s="147">
        <f>G194</f>
        <v>1000</v>
      </c>
      <c r="H193" s="148"/>
      <c r="I193" s="156">
        <f>I194</f>
        <v>1000</v>
      </c>
      <c r="J193" s="166"/>
      <c r="K193" s="156">
        <f>K194</f>
        <v>1000</v>
      </c>
      <c r="L193" s="166"/>
      <c r="M193" s="16"/>
      <c r="N193" s="17"/>
      <c r="O193" s="16"/>
      <c r="P193" s="17"/>
    </row>
    <row r="194" spans="1:16" ht="60" hidden="1" customHeight="1">
      <c r="A194" s="39" t="s">
        <v>248</v>
      </c>
      <c r="B194" s="37" t="s">
        <v>372</v>
      </c>
      <c r="C194" s="30" t="s">
        <v>32</v>
      </c>
      <c r="D194" s="30" t="s">
        <v>263</v>
      </c>
      <c r="E194" s="37"/>
      <c r="F194" s="30"/>
      <c r="G194" s="147">
        <f>G195</f>
        <v>1000</v>
      </c>
      <c r="H194" s="153"/>
      <c r="I194" s="156">
        <f>I195</f>
        <v>1000</v>
      </c>
      <c r="J194" s="157"/>
      <c r="K194" s="156">
        <f>K195</f>
        <v>1000</v>
      </c>
      <c r="L194" s="157"/>
      <c r="M194" s="16"/>
      <c r="N194" s="17"/>
      <c r="O194" s="16"/>
      <c r="P194" s="17"/>
    </row>
    <row r="195" spans="1:16" ht="24">
      <c r="A195" s="38" t="s">
        <v>114</v>
      </c>
      <c r="B195" s="37" t="s">
        <v>372</v>
      </c>
      <c r="C195" s="30" t="s">
        <v>32</v>
      </c>
      <c r="D195" s="30" t="s">
        <v>263</v>
      </c>
      <c r="E195" s="37" t="s">
        <v>9</v>
      </c>
      <c r="F195" s="30"/>
      <c r="G195" s="147">
        <f>G196</f>
        <v>1000</v>
      </c>
      <c r="H195" s="153"/>
      <c r="I195" s="156">
        <f>I196</f>
        <v>1000</v>
      </c>
      <c r="J195" s="157"/>
      <c r="K195" s="156">
        <f>K196</f>
        <v>1000</v>
      </c>
      <c r="L195" s="157"/>
      <c r="M195" s="16"/>
      <c r="N195" s="17"/>
      <c r="O195" s="16"/>
      <c r="P195" s="17"/>
    </row>
    <row r="196" spans="1:16" ht="25.5">
      <c r="A196" s="40" t="s">
        <v>115</v>
      </c>
      <c r="B196" s="37" t="s">
        <v>372</v>
      </c>
      <c r="C196" s="30" t="s">
        <v>32</v>
      </c>
      <c r="D196" s="30" t="s">
        <v>263</v>
      </c>
      <c r="E196" s="37" t="s">
        <v>28</v>
      </c>
      <c r="F196" s="30"/>
      <c r="G196" s="147">
        <f>G197</f>
        <v>1000</v>
      </c>
      <c r="H196" s="153"/>
      <c r="I196" s="156">
        <f>I197</f>
        <v>1000</v>
      </c>
      <c r="J196" s="157"/>
      <c r="K196" s="156">
        <f>K197</f>
        <v>1000</v>
      </c>
      <c r="L196" s="157"/>
      <c r="M196" s="16"/>
      <c r="N196" s="17"/>
      <c r="O196" s="16"/>
      <c r="P196" s="17"/>
    </row>
    <row r="197" spans="1:16" ht="24">
      <c r="A197" s="38" t="s">
        <v>116</v>
      </c>
      <c r="B197" s="37" t="s">
        <v>372</v>
      </c>
      <c r="C197" s="30" t="s">
        <v>32</v>
      </c>
      <c r="D197" s="30" t="s">
        <v>263</v>
      </c>
      <c r="E197" s="37" t="s">
        <v>78</v>
      </c>
      <c r="F197" s="30"/>
      <c r="G197" s="147">
        <v>1000</v>
      </c>
      <c r="H197" s="153"/>
      <c r="I197" s="156">
        <v>1000</v>
      </c>
      <c r="J197" s="157"/>
      <c r="K197" s="156">
        <v>1000</v>
      </c>
      <c r="L197" s="157"/>
      <c r="M197" s="16"/>
      <c r="N197" s="17"/>
      <c r="O197" s="16"/>
      <c r="P197" s="17"/>
    </row>
    <row r="198" spans="1:16" ht="0.75" customHeight="1">
      <c r="A198" s="29" t="s">
        <v>11</v>
      </c>
      <c r="B198" s="37" t="s">
        <v>372</v>
      </c>
      <c r="C198" s="30" t="s">
        <v>32</v>
      </c>
      <c r="D198" s="30" t="s">
        <v>263</v>
      </c>
      <c r="E198" s="37" t="s">
        <v>78</v>
      </c>
      <c r="F198" s="30" t="s">
        <v>10</v>
      </c>
      <c r="G198" s="147">
        <f>G199+G200</f>
        <v>5000</v>
      </c>
      <c r="H198" s="148"/>
      <c r="I198" s="156">
        <f>I199+I200</f>
        <v>5000</v>
      </c>
      <c r="J198" s="166"/>
      <c r="K198" s="156">
        <f>K199+K200</f>
        <v>5000</v>
      </c>
      <c r="L198" s="166"/>
      <c r="M198" s="16"/>
      <c r="N198" s="17"/>
      <c r="O198" s="16"/>
      <c r="P198" s="17"/>
    </row>
    <row r="199" spans="1:16" ht="29.25" hidden="1" customHeight="1">
      <c r="A199" s="29" t="s">
        <v>33</v>
      </c>
      <c r="B199" s="37" t="s">
        <v>372</v>
      </c>
      <c r="C199" s="30" t="s">
        <v>32</v>
      </c>
      <c r="D199" s="30" t="s">
        <v>263</v>
      </c>
      <c r="E199" s="37" t="s">
        <v>78</v>
      </c>
      <c r="F199" s="30" t="s">
        <v>35</v>
      </c>
      <c r="G199" s="147"/>
      <c r="H199" s="148"/>
      <c r="I199" s="156"/>
      <c r="J199" s="166"/>
      <c r="K199" s="156"/>
      <c r="L199" s="166"/>
      <c r="M199" s="16"/>
      <c r="N199" s="17"/>
      <c r="O199" s="16"/>
      <c r="P199" s="17"/>
    </row>
    <row r="200" spans="1:16" ht="33.75" hidden="1" customHeight="1">
      <c r="A200" s="29" t="s">
        <v>30</v>
      </c>
      <c r="B200" s="37" t="s">
        <v>372</v>
      </c>
      <c r="C200" s="30" t="s">
        <v>32</v>
      </c>
      <c r="D200" s="30" t="s">
        <v>263</v>
      </c>
      <c r="E200" s="37" t="s">
        <v>78</v>
      </c>
      <c r="F200" s="30" t="s">
        <v>12</v>
      </c>
      <c r="G200" s="147">
        <v>5000</v>
      </c>
      <c r="H200" s="148"/>
      <c r="I200" s="156">
        <v>5000</v>
      </c>
      <c r="J200" s="166"/>
      <c r="K200" s="156">
        <v>5000</v>
      </c>
      <c r="L200" s="166"/>
      <c r="M200" s="16"/>
      <c r="N200" s="17"/>
      <c r="O200" s="16"/>
      <c r="P200" s="17"/>
    </row>
    <row r="201" spans="1:16" ht="0.75" customHeight="1">
      <c r="A201" s="29" t="s">
        <v>21</v>
      </c>
      <c r="B201" s="37" t="s">
        <v>372</v>
      </c>
      <c r="C201" s="30" t="s">
        <v>32</v>
      </c>
      <c r="D201" s="30" t="s">
        <v>263</v>
      </c>
      <c r="E201" s="30" t="s">
        <v>78</v>
      </c>
      <c r="F201" s="30" t="s">
        <v>23</v>
      </c>
      <c r="G201" s="147">
        <f>G202+G203+G204+G205+G206</f>
        <v>0</v>
      </c>
      <c r="H201" s="153"/>
      <c r="I201" s="156">
        <f>I202+I203+I204+I205+I206</f>
        <v>0</v>
      </c>
      <c r="J201" s="157"/>
      <c r="K201" s="156">
        <f>K202+K203+K204+K205+K206</f>
        <v>0</v>
      </c>
      <c r="L201" s="157"/>
      <c r="M201" s="16"/>
      <c r="N201" s="17"/>
      <c r="O201" s="16"/>
      <c r="P201" s="17"/>
    </row>
    <row r="202" spans="1:16" ht="12.75" hidden="1" customHeight="1">
      <c r="A202" s="76" t="s">
        <v>49</v>
      </c>
      <c r="B202" s="37" t="s">
        <v>372</v>
      </c>
      <c r="C202" s="30" t="s">
        <v>32</v>
      </c>
      <c r="D202" s="30" t="s">
        <v>263</v>
      </c>
      <c r="E202" s="30" t="s">
        <v>78</v>
      </c>
      <c r="F202" s="30" t="s">
        <v>50</v>
      </c>
      <c r="G202" s="147"/>
      <c r="H202" s="148"/>
      <c r="I202" s="156"/>
      <c r="J202" s="166"/>
      <c r="K202" s="156"/>
      <c r="L202" s="166"/>
      <c r="M202" s="16"/>
      <c r="N202" s="17"/>
      <c r="O202" s="16"/>
      <c r="P202" s="17"/>
    </row>
    <row r="203" spans="1:16" ht="12.75" hidden="1" customHeight="1">
      <c r="A203" s="29" t="s">
        <v>196</v>
      </c>
      <c r="B203" s="37" t="s">
        <v>372</v>
      </c>
      <c r="C203" s="30" t="s">
        <v>32</v>
      </c>
      <c r="D203" s="30" t="s">
        <v>263</v>
      </c>
      <c r="E203" s="30" t="s">
        <v>78</v>
      </c>
      <c r="F203" s="30" t="s">
        <v>192</v>
      </c>
      <c r="G203" s="147"/>
      <c r="H203" s="148"/>
      <c r="I203" s="156"/>
      <c r="J203" s="166"/>
      <c r="K203" s="156"/>
      <c r="L203" s="166"/>
      <c r="M203" s="16"/>
      <c r="N203" s="17"/>
      <c r="O203" s="16"/>
      <c r="P203" s="17"/>
    </row>
    <row r="204" spans="1:16" ht="12.75" hidden="1" customHeight="1">
      <c r="A204" s="29" t="s">
        <v>197</v>
      </c>
      <c r="B204" s="37" t="s">
        <v>372</v>
      </c>
      <c r="C204" s="30" t="s">
        <v>32</v>
      </c>
      <c r="D204" s="30" t="s">
        <v>263</v>
      </c>
      <c r="E204" s="30" t="s">
        <v>78</v>
      </c>
      <c r="F204" s="30" t="s">
        <v>193</v>
      </c>
      <c r="G204" s="147"/>
      <c r="H204" s="148"/>
      <c r="I204" s="156"/>
      <c r="J204" s="166"/>
      <c r="K204" s="156"/>
      <c r="L204" s="166"/>
      <c r="M204" s="16"/>
      <c r="N204" s="17"/>
      <c r="O204" s="16"/>
      <c r="P204" s="17"/>
    </row>
    <row r="205" spans="1:16" ht="14.25" hidden="1" customHeight="1">
      <c r="A205" s="29" t="s">
        <v>198</v>
      </c>
      <c r="B205" s="37" t="s">
        <v>372</v>
      </c>
      <c r="C205" s="30" t="s">
        <v>32</v>
      </c>
      <c r="D205" s="30" t="s">
        <v>263</v>
      </c>
      <c r="E205" s="30" t="s">
        <v>78</v>
      </c>
      <c r="F205" s="30" t="s">
        <v>194</v>
      </c>
      <c r="G205" s="147"/>
      <c r="H205" s="148"/>
      <c r="I205" s="156"/>
      <c r="J205" s="166"/>
      <c r="K205" s="156"/>
      <c r="L205" s="166"/>
      <c r="M205" s="16"/>
      <c r="N205" s="17"/>
      <c r="O205" s="16"/>
      <c r="P205" s="17"/>
    </row>
    <row r="206" spans="1:16" ht="24" hidden="1" customHeight="1">
      <c r="A206" s="29" t="s">
        <v>199</v>
      </c>
      <c r="B206" s="37" t="s">
        <v>372</v>
      </c>
      <c r="C206" s="30" t="s">
        <v>32</v>
      </c>
      <c r="D206" s="30" t="s">
        <v>263</v>
      </c>
      <c r="E206" s="30" t="s">
        <v>78</v>
      </c>
      <c r="F206" s="30" t="s">
        <v>195</v>
      </c>
      <c r="G206" s="147"/>
      <c r="H206" s="153"/>
      <c r="I206" s="156"/>
      <c r="J206" s="157"/>
      <c r="K206" s="156"/>
      <c r="L206" s="157"/>
      <c r="M206" s="16"/>
      <c r="N206" s="17"/>
      <c r="O206" s="16"/>
      <c r="P206" s="17"/>
    </row>
    <row r="207" spans="1:16" ht="44.25" customHeight="1">
      <c r="A207" s="29" t="s">
        <v>394</v>
      </c>
      <c r="B207" s="37" t="s">
        <v>372</v>
      </c>
      <c r="C207" s="30" t="s">
        <v>32</v>
      </c>
      <c r="D207" s="30" t="s">
        <v>395</v>
      </c>
      <c r="E207" s="30" t="s">
        <v>9</v>
      </c>
      <c r="F207" s="30"/>
      <c r="G207" s="130"/>
      <c r="H207" s="132">
        <v>92000</v>
      </c>
      <c r="I207" s="133"/>
      <c r="J207" s="134"/>
      <c r="K207" s="133"/>
      <c r="L207" s="134"/>
      <c r="M207" s="133"/>
      <c r="N207" s="134"/>
      <c r="O207" s="133"/>
      <c r="P207" s="134"/>
    </row>
    <row r="208" spans="1:16" ht="24" customHeight="1">
      <c r="A208" s="29" t="s">
        <v>396</v>
      </c>
      <c r="B208" s="37" t="s">
        <v>372</v>
      </c>
      <c r="C208" s="30" t="s">
        <v>32</v>
      </c>
      <c r="D208" s="30" t="s">
        <v>395</v>
      </c>
      <c r="E208" s="30" t="s">
        <v>28</v>
      </c>
      <c r="F208" s="30"/>
      <c r="G208" s="130"/>
      <c r="H208" s="132">
        <v>92000</v>
      </c>
      <c r="I208" s="133"/>
      <c r="J208" s="134"/>
      <c r="K208" s="133"/>
      <c r="L208" s="134"/>
      <c r="M208" s="133"/>
      <c r="N208" s="134"/>
      <c r="O208" s="133"/>
      <c r="P208" s="134"/>
    </row>
    <row r="209" spans="1:16" ht="24" customHeight="1">
      <c r="A209" s="29" t="s">
        <v>116</v>
      </c>
      <c r="B209" s="37" t="s">
        <v>372</v>
      </c>
      <c r="C209" s="30" t="s">
        <v>32</v>
      </c>
      <c r="D209" s="30" t="s">
        <v>395</v>
      </c>
      <c r="E209" s="30" t="s">
        <v>78</v>
      </c>
      <c r="F209" s="30"/>
      <c r="G209" s="130"/>
      <c r="H209" s="132">
        <v>92000</v>
      </c>
      <c r="I209" s="133"/>
      <c r="J209" s="134"/>
      <c r="K209" s="133"/>
      <c r="L209" s="134"/>
      <c r="M209" s="133"/>
      <c r="N209" s="134"/>
      <c r="O209" s="133"/>
      <c r="P209" s="134"/>
    </row>
    <row r="210" spans="1:16" ht="17.25" customHeight="1">
      <c r="A210" s="93" t="s">
        <v>219</v>
      </c>
      <c r="B210" s="37" t="s">
        <v>372</v>
      </c>
      <c r="C210" s="37" t="s">
        <v>218</v>
      </c>
      <c r="D210" s="37"/>
      <c r="E210" s="30"/>
      <c r="F210" s="30"/>
      <c r="G210" s="216">
        <f>G211</f>
        <v>80000</v>
      </c>
      <c r="H210" s="217"/>
      <c r="I210" s="180">
        <f>I211</f>
        <v>10000</v>
      </c>
      <c r="J210" s="181"/>
      <c r="K210" s="180">
        <f>K211</f>
        <v>10000</v>
      </c>
      <c r="L210" s="181"/>
      <c r="M210" s="16"/>
      <c r="N210" s="17"/>
      <c r="O210" s="16"/>
      <c r="P210" s="17"/>
    </row>
    <row r="211" spans="1:16" ht="27" customHeight="1">
      <c r="A211" s="38" t="s">
        <v>389</v>
      </c>
      <c r="B211" s="37" t="s">
        <v>372</v>
      </c>
      <c r="C211" s="37" t="s">
        <v>218</v>
      </c>
      <c r="D211" s="37"/>
      <c r="E211" s="30"/>
      <c r="F211" s="30"/>
      <c r="G211" s="180">
        <f>G221+H229</f>
        <v>80000</v>
      </c>
      <c r="H211" s="186"/>
      <c r="I211" s="180">
        <f>I221</f>
        <v>10000</v>
      </c>
      <c r="J211" s="186"/>
      <c r="K211" s="180">
        <f>K221</f>
        <v>10000</v>
      </c>
      <c r="L211" s="186"/>
      <c r="M211" s="35"/>
      <c r="N211" s="36"/>
      <c r="O211" s="35"/>
      <c r="P211" s="36"/>
    </row>
    <row r="212" spans="1:16" ht="19.5" hidden="1" customHeight="1">
      <c r="A212" s="89" t="s">
        <v>264</v>
      </c>
      <c r="B212" s="37" t="s">
        <v>372</v>
      </c>
      <c r="C212" s="30" t="s">
        <v>218</v>
      </c>
      <c r="D212" s="37" t="s">
        <v>265</v>
      </c>
      <c r="E212" s="30"/>
      <c r="F212" s="30"/>
      <c r="G212" s="147">
        <f>G213+G221+G224</f>
        <v>137000</v>
      </c>
      <c r="H212" s="148"/>
      <c r="I212" s="214">
        <f>I213+I221+I224</f>
        <v>137000</v>
      </c>
      <c r="J212" s="215"/>
      <c r="K212" s="214">
        <f>K213+K221+K224</f>
        <v>137000</v>
      </c>
      <c r="L212" s="215"/>
      <c r="M212" s="16"/>
      <c r="N212" s="17"/>
      <c r="O212" s="16"/>
      <c r="P212" s="17"/>
    </row>
    <row r="213" spans="1:16" ht="27.75" hidden="1" customHeight="1">
      <c r="A213" s="90" t="s">
        <v>358</v>
      </c>
      <c r="B213" s="37" t="s">
        <v>372</v>
      </c>
      <c r="C213" s="30" t="s">
        <v>218</v>
      </c>
      <c r="D213" s="37" t="s">
        <v>284</v>
      </c>
      <c r="E213" s="91"/>
      <c r="F213" s="30"/>
      <c r="G213" s="218">
        <f>G216+G218</f>
        <v>117000</v>
      </c>
      <c r="H213" s="219"/>
      <c r="I213" s="259">
        <f>I216+I218</f>
        <v>117000</v>
      </c>
      <c r="J213" s="260"/>
      <c r="K213" s="259">
        <f>K216+K218</f>
        <v>117000</v>
      </c>
      <c r="L213" s="260"/>
      <c r="M213" s="21"/>
      <c r="N213" s="22"/>
      <c r="O213" s="21"/>
      <c r="P213" s="22"/>
    </row>
    <row r="214" spans="1:16" ht="30" customHeight="1">
      <c r="A214" s="40" t="s">
        <v>107</v>
      </c>
      <c r="B214" s="37" t="s">
        <v>372</v>
      </c>
      <c r="C214" s="30" t="s">
        <v>218</v>
      </c>
      <c r="D214" s="37" t="s">
        <v>266</v>
      </c>
      <c r="E214" s="91" t="s">
        <v>74</v>
      </c>
      <c r="F214" s="30"/>
      <c r="G214" s="147"/>
      <c r="H214" s="153"/>
      <c r="I214" s="156"/>
      <c r="J214" s="157"/>
      <c r="K214" s="156"/>
      <c r="L214" s="157"/>
      <c r="M214" s="16"/>
      <c r="N214" s="17"/>
      <c r="O214" s="16"/>
      <c r="P214" s="17"/>
    </row>
    <row r="215" spans="1:16" ht="24" customHeight="1">
      <c r="A215" s="29" t="s">
        <v>271</v>
      </c>
      <c r="B215" s="37" t="s">
        <v>372</v>
      </c>
      <c r="C215" s="30" t="s">
        <v>218</v>
      </c>
      <c r="D215" s="37" t="s">
        <v>266</v>
      </c>
      <c r="E215" s="91" t="s">
        <v>123</v>
      </c>
      <c r="F215" s="30"/>
      <c r="G215" s="147"/>
      <c r="H215" s="153"/>
      <c r="I215" s="156"/>
      <c r="J215" s="157"/>
      <c r="K215" s="156"/>
      <c r="L215" s="157"/>
      <c r="M215" s="16"/>
      <c r="N215" s="17"/>
      <c r="O215" s="16"/>
      <c r="P215" s="17"/>
    </row>
    <row r="216" spans="1:16" ht="16.5" hidden="1" customHeight="1">
      <c r="A216" s="29" t="s">
        <v>15</v>
      </c>
      <c r="B216" s="37" t="s">
        <v>372</v>
      </c>
      <c r="C216" s="30" t="s">
        <v>218</v>
      </c>
      <c r="D216" s="37" t="s">
        <v>266</v>
      </c>
      <c r="E216" s="91" t="s">
        <v>123</v>
      </c>
      <c r="F216" s="30" t="s">
        <v>20</v>
      </c>
      <c r="G216" s="147">
        <v>117000</v>
      </c>
      <c r="H216" s="153"/>
      <c r="I216" s="156">
        <v>117000</v>
      </c>
      <c r="J216" s="157"/>
      <c r="K216" s="156">
        <v>117000</v>
      </c>
      <c r="L216" s="157"/>
      <c r="M216" s="16"/>
      <c r="N216" s="17"/>
      <c r="O216" s="16"/>
      <c r="P216" s="17"/>
    </row>
    <row r="217" spans="1:16" ht="25.5" hidden="1" customHeight="1">
      <c r="A217" s="29" t="s">
        <v>204</v>
      </c>
      <c r="B217" s="37" t="s">
        <v>372</v>
      </c>
      <c r="C217" s="30" t="s">
        <v>218</v>
      </c>
      <c r="D217" s="37" t="s">
        <v>266</v>
      </c>
      <c r="E217" s="91" t="s">
        <v>123</v>
      </c>
      <c r="F217" s="30" t="s">
        <v>203</v>
      </c>
      <c r="G217" s="147"/>
      <c r="H217" s="153"/>
      <c r="I217" s="156"/>
      <c r="J217" s="157"/>
      <c r="K217" s="156"/>
      <c r="L217" s="157"/>
      <c r="M217" s="16"/>
      <c r="N217" s="17"/>
      <c r="O217" s="16"/>
      <c r="P217" s="17"/>
    </row>
    <row r="218" spans="1:16" ht="19.5" customHeight="1">
      <c r="A218" s="38" t="s">
        <v>272</v>
      </c>
      <c r="B218" s="37" t="s">
        <v>372</v>
      </c>
      <c r="C218" s="30" t="s">
        <v>218</v>
      </c>
      <c r="D218" s="37" t="s">
        <v>266</v>
      </c>
      <c r="E218" s="91" t="s">
        <v>124</v>
      </c>
      <c r="F218" s="30"/>
      <c r="G218" s="147"/>
      <c r="H218" s="153"/>
      <c r="I218" s="156"/>
      <c r="J218" s="157"/>
      <c r="K218" s="156"/>
      <c r="L218" s="157"/>
      <c r="M218" s="16"/>
      <c r="N218" s="17"/>
      <c r="O218" s="16"/>
      <c r="P218" s="17"/>
    </row>
    <row r="219" spans="1:16" ht="19.5" hidden="1" customHeight="1">
      <c r="A219" s="29" t="s">
        <v>16</v>
      </c>
      <c r="B219" s="37" t="s">
        <v>372</v>
      </c>
      <c r="C219" s="30" t="s">
        <v>218</v>
      </c>
      <c r="D219" s="37" t="s">
        <v>266</v>
      </c>
      <c r="E219" s="91" t="s">
        <v>124</v>
      </c>
      <c r="F219" s="30" t="s">
        <v>51</v>
      </c>
      <c r="G219" s="147"/>
      <c r="H219" s="153"/>
      <c r="I219" s="156"/>
      <c r="J219" s="157"/>
      <c r="K219" s="156"/>
      <c r="L219" s="157"/>
      <c r="M219" s="25"/>
      <c r="N219" s="26"/>
      <c r="O219" s="25"/>
      <c r="P219" s="26"/>
    </row>
    <row r="220" spans="1:16" ht="20.25" hidden="1" customHeight="1">
      <c r="A220" s="38" t="s">
        <v>273</v>
      </c>
      <c r="B220" s="37" t="s">
        <v>372</v>
      </c>
      <c r="C220" s="30" t="s">
        <v>218</v>
      </c>
      <c r="D220" s="30" t="s">
        <v>285</v>
      </c>
      <c r="E220" s="91"/>
      <c r="F220" s="30"/>
      <c r="G220" s="147">
        <f>G221</f>
        <v>10000</v>
      </c>
      <c r="H220" s="153"/>
      <c r="I220" s="156">
        <f>I221</f>
        <v>10000</v>
      </c>
      <c r="J220" s="157"/>
      <c r="K220" s="156">
        <f>K221</f>
        <v>10000</v>
      </c>
      <c r="L220" s="157"/>
      <c r="M220" s="25"/>
      <c r="N220" s="26"/>
      <c r="O220" s="25"/>
      <c r="P220" s="26"/>
    </row>
    <row r="221" spans="1:16" ht="40.5" customHeight="1">
      <c r="A221" s="39" t="s">
        <v>248</v>
      </c>
      <c r="B221" s="37" t="s">
        <v>372</v>
      </c>
      <c r="C221" s="30" t="s">
        <v>218</v>
      </c>
      <c r="D221" s="30" t="s">
        <v>359</v>
      </c>
      <c r="E221" s="91" t="s">
        <v>28</v>
      </c>
      <c r="F221" s="30"/>
      <c r="G221" s="147">
        <f>G222</f>
        <v>10000</v>
      </c>
      <c r="H221" s="153"/>
      <c r="I221" s="257">
        <f>I222</f>
        <v>10000</v>
      </c>
      <c r="J221" s="258"/>
      <c r="K221" s="257">
        <f>K222</f>
        <v>10000</v>
      </c>
      <c r="L221" s="258"/>
      <c r="M221" s="25"/>
      <c r="N221" s="26"/>
      <c r="O221" s="25"/>
      <c r="P221" s="26"/>
    </row>
    <row r="222" spans="1:16" ht="27.75" customHeight="1">
      <c r="A222" s="38" t="s">
        <v>116</v>
      </c>
      <c r="B222" s="37" t="s">
        <v>372</v>
      </c>
      <c r="C222" s="30" t="s">
        <v>218</v>
      </c>
      <c r="D222" s="30" t="s">
        <v>359</v>
      </c>
      <c r="E222" s="91" t="s">
        <v>78</v>
      </c>
      <c r="F222" s="30"/>
      <c r="G222" s="147">
        <f>G225</f>
        <v>10000</v>
      </c>
      <c r="H222" s="153"/>
      <c r="I222" s="156">
        <f>I225</f>
        <v>10000</v>
      </c>
      <c r="J222" s="157"/>
      <c r="K222" s="156">
        <f>K225</f>
        <v>10000</v>
      </c>
      <c r="L222" s="157"/>
      <c r="M222" s="25"/>
      <c r="N222" s="26"/>
      <c r="O222" s="25"/>
      <c r="P222" s="26"/>
    </row>
    <row r="223" spans="1:16" ht="18" hidden="1" customHeight="1">
      <c r="A223" s="29" t="s">
        <v>196</v>
      </c>
      <c r="B223" s="37" t="s">
        <v>372</v>
      </c>
      <c r="C223" s="30" t="s">
        <v>218</v>
      </c>
      <c r="D223" s="30" t="s">
        <v>359</v>
      </c>
      <c r="E223" s="30" t="s">
        <v>78</v>
      </c>
      <c r="F223" s="30" t="s">
        <v>192</v>
      </c>
      <c r="G223" s="147">
        <v>5000</v>
      </c>
      <c r="H223" s="153"/>
      <c r="I223" s="156">
        <v>5000</v>
      </c>
      <c r="J223" s="157"/>
      <c r="K223" s="156">
        <v>5000</v>
      </c>
      <c r="L223" s="157"/>
      <c r="M223" s="25"/>
      <c r="N223" s="26"/>
      <c r="O223" s="25"/>
      <c r="P223" s="26"/>
    </row>
    <row r="224" spans="1:16" ht="1.5" hidden="1" customHeight="1">
      <c r="A224" s="90" t="s">
        <v>361</v>
      </c>
      <c r="B224" s="37" t="s">
        <v>372</v>
      </c>
      <c r="C224" s="30" t="s">
        <v>218</v>
      </c>
      <c r="D224" s="30" t="s">
        <v>360</v>
      </c>
      <c r="E224" s="30"/>
      <c r="F224" s="30"/>
      <c r="G224" s="147">
        <f>G225</f>
        <v>10000</v>
      </c>
      <c r="H224" s="153"/>
      <c r="I224" s="257">
        <f>I225</f>
        <v>10000</v>
      </c>
      <c r="J224" s="258"/>
      <c r="K224" s="257">
        <f>K225</f>
        <v>10000</v>
      </c>
      <c r="L224" s="258"/>
      <c r="M224" s="21"/>
      <c r="N224" s="22"/>
      <c r="O224" s="21"/>
      <c r="P224" s="22"/>
    </row>
    <row r="225" spans="1:16" ht="24" customHeight="1">
      <c r="A225" s="38" t="s">
        <v>114</v>
      </c>
      <c r="B225" s="37" t="s">
        <v>372</v>
      </c>
      <c r="C225" s="30" t="s">
        <v>218</v>
      </c>
      <c r="D225" s="30" t="s">
        <v>360</v>
      </c>
      <c r="E225" s="30" t="s">
        <v>9</v>
      </c>
      <c r="F225" s="30"/>
      <c r="G225" s="147">
        <f>G226</f>
        <v>10000</v>
      </c>
      <c r="H225" s="153"/>
      <c r="I225" s="156">
        <f>I226</f>
        <v>10000</v>
      </c>
      <c r="J225" s="157"/>
      <c r="K225" s="156">
        <f>K226</f>
        <v>10000</v>
      </c>
      <c r="L225" s="157"/>
      <c r="M225" s="21"/>
      <c r="N225" s="22"/>
      <c r="O225" s="21"/>
      <c r="P225" s="22"/>
    </row>
    <row r="226" spans="1:16" ht="23.25" customHeight="1">
      <c r="A226" s="40" t="s">
        <v>115</v>
      </c>
      <c r="B226" s="37" t="s">
        <v>372</v>
      </c>
      <c r="C226" s="30" t="s">
        <v>218</v>
      </c>
      <c r="D226" s="30" t="s">
        <v>360</v>
      </c>
      <c r="E226" s="30" t="s">
        <v>28</v>
      </c>
      <c r="F226" s="30"/>
      <c r="G226" s="147">
        <f>G227</f>
        <v>10000</v>
      </c>
      <c r="H226" s="153"/>
      <c r="I226" s="156">
        <f>I227</f>
        <v>10000</v>
      </c>
      <c r="J226" s="157"/>
      <c r="K226" s="156">
        <f>K227</f>
        <v>10000</v>
      </c>
      <c r="L226" s="157"/>
      <c r="M226" s="21"/>
      <c r="N226" s="22"/>
      <c r="O226" s="21"/>
      <c r="P226" s="22"/>
    </row>
    <row r="227" spans="1:16" ht="24" customHeight="1">
      <c r="A227" s="38" t="s">
        <v>116</v>
      </c>
      <c r="B227" s="37" t="s">
        <v>372</v>
      </c>
      <c r="C227" s="30" t="s">
        <v>218</v>
      </c>
      <c r="D227" s="30" t="s">
        <v>360</v>
      </c>
      <c r="E227" s="30" t="s">
        <v>78</v>
      </c>
      <c r="F227" s="30"/>
      <c r="G227" s="147">
        <v>10000</v>
      </c>
      <c r="H227" s="153"/>
      <c r="I227" s="156">
        <v>10000</v>
      </c>
      <c r="J227" s="157"/>
      <c r="K227" s="156">
        <v>10000</v>
      </c>
      <c r="L227" s="157"/>
      <c r="M227" s="21"/>
      <c r="N227" s="22"/>
      <c r="O227" s="21"/>
      <c r="P227" s="22"/>
    </row>
    <row r="228" spans="1:16" ht="0.75" customHeight="1">
      <c r="A228" s="92" t="s">
        <v>198</v>
      </c>
      <c r="B228" s="37" t="s">
        <v>372</v>
      </c>
      <c r="C228" s="30" t="s">
        <v>218</v>
      </c>
      <c r="D228" s="30" t="s">
        <v>360</v>
      </c>
      <c r="E228" s="30" t="s">
        <v>78</v>
      </c>
      <c r="F228" s="30" t="s">
        <v>194</v>
      </c>
      <c r="G228" s="147">
        <v>5000</v>
      </c>
      <c r="H228" s="153"/>
      <c r="I228" s="156">
        <v>5000</v>
      </c>
      <c r="J228" s="157"/>
      <c r="K228" s="156">
        <v>5000</v>
      </c>
      <c r="L228" s="157"/>
      <c r="M228" s="21"/>
      <c r="N228" s="22"/>
      <c r="O228" s="21"/>
      <c r="P228" s="22"/>
    </row>
    <row r="229" spans="1:16" ht="30.75" customHeight="1" thickBot="1">
      <c r="A229" s="122" t="s">
        <v>384</v>
      </c>
      <c r="B229" s="37" t="s">
        <v>372</v>
      </c>
      <c r="C229" s="30" t="s">
        <v>218</v>
      </c>
      <c r="D229" s="124" t="s">
        <v>386</v>
      </c>
      <c r="E229" s="30"/>
      <c r="F229" s="30"/>
      <c r="G229" s="127"/>
      <c r="H229" s="128">
        <f>H230</f>
        <v>70000</v>
      </c>
      <c r="I229" s="125"/>
      <c r="J229" s="126"/>
      <c r="K229" s="125"/>
      <c r="L229" s="126"/>
      <c r="M229" s="125"/>
      <c r="N229" s="126"/>
      <c r="O229" s="125"/>
      <c r="P229" s="126"/>
    </row>
    <row r="230" spans="1:16" ht="30.75" customHeight="1" thickBot="1">
      <c r="A230" s="123" t="s">
        <v>385</v>
      </c>
      <c r="B230" s="37" t="s">
        <v>372</v>
      </c>
      <c r="C230" s="30" t="s">
        <v>218</v>
      </c>
      <c r="D230" s="124" t="s">
        <v>386</v>
      </c>
      <c r="E230" s="30" t="s">
        <v>28</v>
      </c>
      <c r="F230" s="30"/>
      <c r="G230" s="127"/>
      <c r="H230" s="128">
        <f>H231</f>
        <v>70000</v>
      </c>
      <c r="I230" s="125"/>
      <c r="J230" s="126"/>
      <c r="K230" s="125"/>
      <c r="L230" s="126"/>
      <c r="M230" s="125"/>
      <c r="N230" s="126"/>
      <c r="O230" s="125"/>
      <c r="P230" s="126"/>
    </row>
    <row r="231" spans="1:16" ht="34.5" customHeight="1" thickBot="1">
      <c r="A231" s="29" t="s">
        <v>114</v>
      </c>
      <c r="B231" s="37" t="s">
        <v>372</v>
      </c>
      <c r="C231" s="30" t="s">
        <v>218</v>
      </c>
      <c r="D231" s="124" t="s">
        <v>386</v>
      </c>
      <c r="E231" s="30" t="s">
        <v>78</v>
      </c>
      <c r="F231" s="30"/>
      <c r="G231" s="127"/>
      <c r="H231" s="128">
        <v>70000</v>
      </c>
      <c r="I231" s="125"/>
      <c r="J231" s="126"/>
      <c r="K231" s="125"/>
      <c r="L231" s="126"/>
      <c r="M231" s="125"/>
      <c r="N231" s="126"/>
      <c r="O231" s="125"/>
      <c r="P231" s="126"/>
    </row>
    <row r="232" spans="1:16" ht="21.75" customHeight="1">
      <c r="A232" s="38" t="s">
        <v>25</v>
      </c>
      <c r="B232" s="37" t="s">
        <v>372</v>
      </c>
      <c r="C232" s="73" t="s">
        <v>27</v>
      </c>
      <c r="D232" s="72"/>
      <c r="E232" s="72"/>
      <c r="F232" s="72"/>
      <c r="G232" s="192">
        <f>G234+G242+G307</f>
        <v>589070.33000000007</v>
      </c>
      <c r="H232" s="211"/>
      <c r="I232" s="171">
        <f>I234+I242+I307</f>
        <v>231800</v>
      </c>
      <c r="J232" s="172"/>
      <c r="K232" s="171">
        <f>K234+K242+K307</f>
        <v>242700</v>
      </c>
      <c r="L232" s="172"/>
      <c r="M232" s="16"/>
      <c r="N232" s="17"/>
      <c r="O232" s="16"/>
      <c r="P232" s="17"/>
    </row>
    <row r="233" spans="1:16" ht="26.45" customHeight="1">
      <c r="A233" s="38" t="s">
        <v>321</v>
      </c>
      <c r="B233" s="37" t="s">
        <v>372</v>
      </c>
      <c r="C233" s="73"/>
      <c r="D233" s="72" t="s">
        <v>275</v>
      </c>
      <c r="E233" s="72"/>
      <c r="F233" s="72"/>
      <c r="G233" s="192">
        <v>584070.32999999996</v>
      </c>
      <c r="H233" s="211"/>
      <c r="I233" s="164">
        <f>I234+I243+I307</f>
        <v>231800</v>
      </c>
      <c r="J233" s="165"/>
      <c r="K233" s="164">
        <f>K234+K243+K307</f>
        <v>242700</v>
      </c>
      <c r="L233" s="165"/>
      <c r="M233" s="21"/>
      <c r="N233" s="22"/>
      <c r="O233" s="21"/>
      <c r="P233" s="22"/>
    </row>
    <row r="234" spans="1:16" ht="45" customHeight="1">
      <c r="A234" s="38" t="s">
        <v>322</v>
      </c>
      <c r="B234" s="37" t="s">
        <v>372</v>
      </c>
      <c r="C234" s="73" t="s">
        <v>224</v>
      </c>
      <c r="D234" s="72" t="s">
        <v>274</v>
      </c>
      <c r="E234" s="72"/>
      <c r="F234" s="72"/>
      <c r="G234" s="160">
        <f>G235</f>
        <v>0</v>
      </c>
      <c r="H234" s="161"/>
      <c r="I234" s="164">
        <f>I235</f>
        <v>0</v>
      </c>
      <c r="J234" s="165"/>
      <c r="K234" s="164">
        <f>K235</f>
        <v>0</v>
      </c>
      <c r="L234" s="165"/>
      <c r="M234" s="21"/>
      <c r="N234" s="22"/>
      <c r="O234" s="21"/>
      <c r="P234" s="22"/>
    </row>
    <row r="235" spans="1:16" ht="0.75" customHeight="1">
      <c r="A235" s="38" t="s">
        <v>225</v>
      </c>
      <c r="B235" s="37" t="s">
        <v>372</v>
      </c>
      <c r="C235" s="73" t="s">
        <v>224</v>
      </c>
      <c r="D235" s="72" t="s">
        <v>276</v>
      </c>
      <c r="E235" s="72"/>
      <c r="F235" s="72"/>
      <c r="G235" s="160">
        <f>G236</f>
        <v>0</v>
      </c>
      <c r="H235" s="161"/>
      <c r="I235" s="164">
        <f>I236</f>
        <v>0</v>
      </c>
      <c r="J235" s="165"/>
      <c r="K235" s="164">
        <f>K236</f>
        <v>0</v>
      </c>
      <c r="L235" s="165"/>
      <c r="M235" s="21"/>
      <c r="N235" s="22"/>
      <c r="O235" s="21"/>
      <c r="P235" s="22"/>
    </row>
    <row r="236" spans="1:16" ht="37.5" hidden="1" customHeight="1">
      <c r="A236" s="39" t="s">
        <v>248</v>
      </c>
      <c r="B236" s="37" t="s">
        <v>372</v>
      </c>
      <c r="C236" s="73" t="s">
        <v>224</v>
      </c>
      <c r="D236" s="72" t="s">
        <v>276</v>
      </c>
      <c r="E236" s="72"/>
      <c r="F236" s="72"/>
      <c r="G236" s="160">
        <f>G237</f>
        <v>0</v>
      </c>
      <c r="H236" s="161"/>
      <c r="I236" s="164">
        <f>I237</f>
        <v>0</v>
      </c>
      <c r="J236" s="165"/>
      <c r="K236" s="164">
        <f>K237</f>
        <v>0</v>
      </c>
      <c r="L236" s="165"/>
      <c r="M236" s="21"/>
      <c r="N236" s="22"/>
      <c r="O236" s="21"/>
      <c r="P236" s="22"/>
    </row>
    <row r="237" spans="1:16" ht="37.5" customHeight="1">
      <c r="A237" s="40" t="s">
        <v>115</v>
      </c>
      <c r="B237" s="37" t="s">
        <v>372</v>
      </c>
      <c r="C237" s="73" t="s">
        <v>224</v>
      </c>
      <c r="D237" s="72" t="s">
        <v>276</v>
      </c>
      <c r="E237" s="72" t="s">
        <v>28</v>
      </c>
      <c r="F237" s="72"/>
      <c r="G237" s="160">
        <f>G238</f>
        <v>0</v>
      </c>
      <c r="H237" s="161"/>
      <c r="I237" s="164">
        <f>I238</f>
        <v>0</v>
      </c>
      <c r="J237" s="165"/>
      <c r="K237" s="164">
        <f>K238</f>
        <v>0</v>
      </c>
      <c r="L237" s="165"/>
      <c r="M237" s="27"/>
      <c r="N237" s="28"/>
      <c r="O237" s="27"/>
      <c r="P237" s="28"/>
    </row>
    <row r="238" spans="1:16" ht="27.75" customHeight="1">
      <c r="A238" s="38" t="s">
        <v>116</v>
      </c>
      <c r="B238" s="37" t="s">
        <v>372</v>
      </c>
      <c r="C238" s="73" t="s">
        <v>224</v>
      </c>
      <c r="D238" s="72" t="s">
        <v>276</v>
      </c>
      <c r="E238" s="72" t="s">
        <v>78</v>
      </c>
      <c r="F238" s="72"/>
      <c r="G238" s="160">
        <f>G239</f>
        <v>0</v>
      </c>
      <c r="H238" s="161"/>
      <c r="I238" s="164">
        <f>I239</f>
        <v>0</v>
      </c>
      <c r="J238" s="165"/>
      <c r="K238" s="164">
        <f>K239</f>
        <v>0</v>
      </c>
      <c r="L238" s="165"/>
      <c r="M238" s="21"/>
      <c r="N238" s="22"/>
      <c r="O238" s="21"/>
      <c r="P238" s="22"/>
    </row>
    <row r="239" spans="1:16" ht="24" customHeight="1">
      <c r="A239" s="29" t="s">
        <v>30</v>
      </c>
      <c r="B239" s="37" t="s">
        <v>372</v>
      </c>
      <c r="C239" s="73" t="s">
        <v>224</v>
      </c>
      <c r="D239" s="72" t="s">
        <v>276</v>
      </c>
      <c r="E239" s="72" t="s">
        <v>78</v>
      </c>
      <c r="F239" s="72" t="s">
        <v>12</v>
      </c>
      <c r="G239" s="160">
        <v>0</v>
      </c>
      <c r="H239" s="161"/>
      <c r="I239" s="160">
        <v>0</v>
      </c>
      <c r="J239" s="161"/>
      <c r="K239" s="160">
        <v>0</v>
      </c>
      <c r="L239" s="161"/>
      <c r="M239" s="21"/>
      <c r="N239" s="22"/>
      <c r="O239" s="21"/>
      <c r="P239" s="22"/>
    </row>
    <row r="240" spans="1:16" ht="12.75" hidden="1" customHeight="1">
      <c r="A240" s="48" t="s">
        <v>66</v>
      </c>
      <c r="B240" s="37" t="s">
        <v>372</v>
      </c>
      <c r="C240" s="43" t="s">
        <v>64</v>
      </c>
      <c r="D240" s="44"/>
      <c r="E240" s="44"/>
      <c r="F240" s="44"/>
      <c r="G240" s="160"/>
      <c r="H240" s="161"/>
      <c r="I240" s="164"/>
      <c r="J240" s="165"/>
      <c r="K240" s="164"/>
      <c r="L240" s="165"/>
      <c r="M240" s="16"/>
      <c r="N240" s="17"/>
      <c r="O240" s="16"/>
      <c r="P240" s="17"/>
    </row>
    <row r="241" spans="1:17" ht="24" hidden="1" customHeight="1">
      <c r="A241" s="38" t="s">
        <v>220</v>
      </c>
      <c r="B241" s="37" t="s">
        <v>372</v>
      </c>
      <c r="C241" s="37" t="s">
        <v>64</v>
      </c>
      <c r="D241" s="37" t="s">
        <v>156</v>
      </c>
      <c r="E241" s="30"/>
      <c r="F241" s="30"/>
      <c r="G241" s="160"/>
      <c r="H241" s="167"/>
      <c r="I241" s="164"/>
      <c r="J241" s="168"/>
      <c r="K241" s="164"/>
      <c r="L241" s="168"/>
      <c r="M241" s="16"/>
      <c r="N241" s="17"/>
      <c r="O241" s="16"/>
      <c r="P241" s="17"/>
    </row>
    <row r="242" spans="1:17" ht="24.75" customHeight="1">
      <c r="A242" s="48" t="s">
        <v>66</v>
      </c>
      <c r="B242" s="37" t="s">
        <v>372</v>
      </c>
      <c r="C242" s="37" t="s">
        <v>64</v>
      </c>
      <c r="D242" s="37"/>
      <c r="E242" s="30"/>
      <c r="F242" s="30"/>
      <c r="G242" s="192">
        <f>G243</f>
        <v>584070.33000000007</v>
      </c>
      <c r="H242" s="211"/>
      <c r="I242" s="160">
        <f>I243</f>
        <v>226800</v>
      </c>
      <c r="J242" s="161"/>
      <c r="K242" s="160">
        <f>K243</f>
        <v>237700</v>
      </c>
      <c r="L242" s="161"/>
      <c r="M242" s="31"/>
      <c r="N242" s="32"/>
      <c r="O242" s="31"/>
      <c r="P242" s="32"/>
    </row>
    <row r="243" spans="1:17" ht="24.6" customHeight="1">
      <c r="A243" s="38" t="s">
        <v>286</v>
      </c>
      <c r="B243" s="37" t="s">
        <v>372</v>
      </c>
      <c r="C243" s="37" t="s">
        <v>64</v>
      </c>
      <c r="D243" s="37" t="s">
        <v>366</v>
      </c>
      <c r="E243" s="30"/>
      <c r="F243" s="30"/>
      <c r="G243" s="160">
        <f>G244+G263+G270</f>
        <v>584070.33000000007</v>
      </c>
      <c r="H243" s="161"/>
      <c r="I243" s="145">
        <f>I244+I263+I270</f>
        <v>226800</v>
      </c>
      <c r="J243" s="146"/>
      <c r="K243" s="145">
        <f>K244+K263+K270</f>
        <v>237700</v>
      </c>
      <c r="L243" s="146"/>
      <c r="M243" s="23"/>
      <c r="N243" s="24"/>
      <c r="O243" s="23"/>
      <c r="P243" s="24"/>
    </row>
    <row r="244" spans="1:17" ht="30.75" customHeight="1">
      <c r="A244" s="38" t="s">
        <v>277</v>
      </c>
      <c r="B244" s="37" t="s">
        <v>372</v>
      </c>
      <c r="C244" s="37" t="s">
        <v>64</v>
      </c>
      <c r="D244" s="37" t="s">
        <v>278</v>
      </c>
      <c r="E244" s="30"/>
      <c r="F244" s="30"/>
      <c r="G244" s="160">
        <f>G246+G256</f>
        <v>539070.33000000007</v>
      </c>
      <c r="H244" s="167"/>
      <c r="I244" s="205">
        <f>I246+I256</f>
        <v>181800</v>
      </c>
      <c r="J244" s="206"/>
      <c r="K244" s="205">
        <f>K246+K256</f>
        <v>192700</v>
      </c>
      <c r="L244" s="206"/>
      <c r="M244" s="16"/>
      <c r="N244" s="17"/>
      <c r="O244" s="16"/>
      <c r="P244" s="17"/>
      <c r="Q244" s="15" t="e">
        <f>G252+G253+G255+G277+G278+G279+G296+G288+#REF!</f>
        <v>#REF!</v>
      </c>
    </row>
    <row r="245" spans="1:17" ht="2.25" hidden="1" customHeight="1">
      <c r="A245" s="38" t="s">
        <v>157</v>
      </c>
      <c r="B245" s="37" t="s">
        <v>372</v>
      </c>
      <c r="C245" s="30" t="s">
        <v>64</v>
      </c>
      <c r="D245" s="30" t="s">
        <v>158</v>
      </c>
      <c r="E245" s="30"/>
      <c r="F245" s="30"/>
      <c r="G245" s="147"/>
      <c r="H245" s="148"/>
      <c r="I245" s="156"/>
      <c r="J245" s="166"/>
      <c r="K245" s="156"/>
      <c r="L245" s="166"/>
      <c r="M245" s="16"/>
      <c r="N245" s="17"/>
      <c r="O245" s="16"/>
      <c r="P245" s="17"/>
    </row>
    <row r="246" spans="1:17" ht="22.5" customHeight="1">
      <c r="A246" s="38" t="s">
        <v>329</v>
      </c>
      <c r="B246" s="37" t="s">
        <v>372</v>
      </c>
      <c r="C246" s="30" t="s">
        <v>64</v>
      </c>
      <c r="D246" s="30" t="s">
        <v>351</v>
      </c>
      <c r="E246" s="30"/>
      <c r="F246" s="30"/>
      <c r="G246" s="158">
        <f t="shared" ref="G246:K251" si="2">G247</f>
        <v>499070.33</v>
      </c>
      <c r="H246" s="191"/>
      <c r="I246" s="212">
        <f t="shared" si="2"/>
        <v>141800</v>
      </c>
      <c r="J246" s="213"/>
      <c r="K246" s="212">
        <f t="shared" si="2"/>
        <v>152700</v>
      </c>
      <c r="L246" s="213"/>
      <c r="M246" s="16"/>
      <c r="N246" s="17"/>
      <c r="O246" s="16"/>
      <c r="P246" s="17"/>
    </row>
    <row r="247" spans="1:17" ht="0.75" customHeight="1">
      <c r="A247" s="39" t="s">
        <v>248</v>
      </c>
      <c r="B247" s="37" t="s">
        <v>372</v>
      </c>
      <c r="C247" s="30" t="s">
        <v>64</v>
      </c>
      <c r="D247" s="30" t="s">
        <v>351</v>
      </c>
      <c r="E247" s="30"/>
      <c r="F247" s="30"/>
      <c r="G247" s="147">
        <f t="shared" si="2"/>
        <v>499070.33</v>
      </c>
      <c r="H247" s="148"/>
      <c r="I247" s="156">
        <f t="shared" si="2"/>
        <v>141800</v>
      </c>
      <c r="J247" s="166"/>
      <c r="K247" s="156">
        <f t="shared" si="2"/>
        <v>152700</v>
      </c>
      <c r="L247" s="166"/>
      <c r="M247" s="16"/>
      <c r="N247" s="17"/>
      <c r="O247" s="16"/>
      <c r="P247" s="17"/>
    </row>
    <row r="248" spans="1:17" ht="24">
      <c r="A248" s="38" t="s">
        <v>114</v>
      </c>
      <c r="B248" s="37" t="s">
        <v>372</v>
      </c>
      <c r="C248" s="30" t="s">
        <v>64</v>
      </c>
      <c r="D248" s="30" t="s">
        <v>351</v>
      </c>
      <c r="E248" s="37" t="s">
        <v>9</v>
      </c>
      <c r="F248" s="30"/>
      <c r="G248" s="147">
        <f t="shared" si="2"/>
        <v>499070.33</v>
      </c>
      <c r="H248" s="148"/>
      <c r="I248" s="156">
        <f t="shared" si="2"/>
        <v>141800</v>
      </c>
      <c r="J248" s="166"/>
      <c r="K248" s="156">
        <f t="shared" si="2"/>
        <v>152700</v>
      </c>
      <c r="L248" s="166"/>
      <c r="M248" s="16"/>
      <c r="N248" s="17"/>
      <c r="O248" s="16"/>
      <c r="P248" s="17"/>
    </row>
    <row r="249" spans="1:17" ht="25.5">
      <c r="A249" s="40" t="s">
        <v>115</v>
      </c>
      <c r="B249" s="37" t="s">
        <v>372</v>
      </c>
      <c r="C249" s="30" t="s">
        <v>64</v>
      </c>
      <c r="D249" s="30" t="s">
        <v>351</v>
      </c>
      <c r="E249" s="37" t="s">
        <v>28</v>
      </c>
      <c r="F249" s="30"/>
      <c r="G249" s="147">
        <f t="shared" si="2"/>
        <v>499070.33</v>
      </c>
      <c r="H249" s="148"/>
      <c r="I249" s="156">
        <f t="shared" si="2"/>
        <v>141800</v>
      </c>
      <c r="J249" s="166"/>
      <c r="K249" s="156">
        <f t="shared" si="2"/>
        <v>152700</v>
      </c>
      <c r="L249" s="166"/>
      <c r="M249" s="16"/>
      <c r="N249" s="17"/>
      <c r="O249" s="16"/>
      <c r="P249" s="17"/>
    </row>
    <row r="250" spans="1:17" ht="23.25" customHeight="1">
      <c r="A250" s="38" t="s">
        <v>116</v>
      </c>
      <c r="B250" s="37" t="s">
        <v>372</v>
      </c>
      <c r="C250" s="30" t="s">
        <v>64</v>
      </c>
      <c r="D250" s="30" t="s">
        <v>351</v>
      </c>
      <c r="E250" s="37" t="s">
        <v>78</v>
      </c>
      <c r="F250" s="30"/>
      <c r="G250" s="147">
        <v>499070.33</v>
      </c>
      <c r="H250" s="148"/>
      <c r="I250" s="156">
        <v>141800</v>
      </c>
      <c r="J250" s="166"/>
      <c r="K250" s="156">
        <v>152700</v>
      </c>
      <c r="L250" s="166"/>
      <c r="M250" s="16"/>
      <c r="N250" s="17"/>
      <c r="O250" s="16"/>
      <c r="P250" s="17"/>
    </row>
    <row r="251" spans="1:17" ht="12.75" hidden="1" customHeight="1">
      <c r="A251" s="29" t="s">
        <v>11</v>
      </c>
      <c r="B251" s="37" t="s">
        <v>372</v>
      </c>
      <c r="C251" s="30" t="s">
        <v>64</v>
      </c>
      <c r="D251" s="30" t="s">
        <v>351</v>
      </c>
      <c r="E251" s="30" t="s">
        <v>78</v>
      </c>
      <c r="F251" s="30" t="s">
        <v>10</v>
      </c>
      <c r="G251" s="147">
        <f t="shared" si="2"/>
        <v>354299.91</v>
      </c>
      <c r="H251" s="148"/>
      <c r="I251" s="156">
        <f t="shared" si="2"/>
        <v>354299.91</v>
      </c>
      <c r="J251" s="166"/>
      <c r="K251" s="156">
        <f t="shared" si="2"/>
        <v>354299.91</v>
      </c>
      <c r="L251" s="166"/>
      <c r="M251" s="16"/>
      <c r="N251" s="17"/>
      <c r="O251" s="16"/>
      <c r="P251" s="17"/>
    </row>
    <row r="252" spans="1:17" ht="21" hidden="1" customHeight="1">
      <c r="A252" s="29" t="s">
        <v>33</v>
      </c>
      <c r="B252" s="37" t="s">
        <v>372</v>
      </c>
      <c r="C252" s="30" t="s">
        <v>64</v>
      </c>
      <c r="D252" s="30" t="s">
        <v>351</v>
      </c>
      <c r="E252" s="30" t="s">
        <v>78</v>
      </c>
      <c r="F252" s="30" t="s">
        <v>35</v>
      </c>
      <c r="G252" s="147">
        <v>354299.91</v>
      </c>
      <c r="H252" s="148"/>
      <c r="I252" s="156">
        <v>354299.91</v>
      </c>
      <c r="J252" s="166"/>
      <c r="K252" s="156">
        <v>354299.91</v>
      </c>
      <c r="L252" s="166"/>
      <c r="M252" s="16"/>
      <c r="N252" s="17"/>
      <c r="O252" s="16"/>
      <c r="P252" s="17"/>
    </row>
    <row r="253" spans="1:17" ht="0.75" hidden="1" customHeight="1">
      <c r="A253" s="29" t="s">
        <v>30</v>
      </c>
      <c r="B253" s="37" t="s">
        <v>372</v>
      </c>
      <c r="C253" s="30" t="s">
        <v>64</v>
      </c>
      <c r="D253" s="30" t="s">
        <v>159</v>
      </c>
      <c r="E253" s="30" t="s">
        <v>78</v>
      </c>
      <c r="F253" s="30" t="s">
        <v>12</v>
      </c>
      <c r="G253" s="147"/>
      <c r="H253" s="148"/>
      <c r="I253" s="158"/>
      <c r="J253" s="265"/>
      <c r="K253" s="158"/>
      <c r="L253" s="265"/>
      <c r="M253" s="16"/>
      <c r="N253" s="17"/>
      <c r="O253" s="16"/>
      <c r="P253" s="17"/>
    </row>
    <row r="254" spans="1:17" ht="12.75" hidden="1" customHeight="1">
      <c r="A254" s="29" t="s">
        <v>21</v>
      </c>
      <c r="B254" s="37" t="s">
        <v>372</v>
      </c>
      <c r="C254" s="30" t="s">
        <v>64</v>
      </c>
      <c r="D254" s="30" t="s">
        <v>159</v>
      </c>
      <c r="E254" s="30" t="s">
        <v>78</v>
      </c>
      <c r="F254" s="30" t="s">
        <v>23</v>
      </c>
      <c r="G254" s="147"/>
      <c r="H254" s="148"/>
      <c r="I254" s="156"/>
      <c r="J254" s="166"/>
      <c r="K254" s="156"/>
      <c r="L254" s="166"/>
      <c r="M254" s="16"/>
      <c r="N254" s="17"/>
      <c r="O254" s="16"/>
      <c r="P254" s="17"/>
    </row>
    <row r="255" spans="1:17" ht="12.75" hidden="1" customHeight="1">
      <c r="A255" s="29" t="s">
        <v>22</v>
      </c>
      <c r="B255" s="37" t="s">
        <v>372</v>
      </c>
      <c r="C255" s="30" t="s">
        <v>64</v>
      </c>
      <c r="D255" s="30" t="s">
        <v>159</v>
      </c>
      <c r="E255" s="30" t="s">
        <v>78</v>
      </c>
      <c r="F255" s="30" t="s">
        <v>24</v>
      </c>
      <c r="G255" s="147"/>
      <c r="H255" s="148"/>
      <c r="I255" s="156"/>
      <c r="J255" s="166"/>
      <c r="K255" s="156"/>
      <c r="L255" s="166"/>
      <c r="M255" s="16"/>
      <c r="N255" s="17"/>
      <c r="O255" s="16"/>
      <c r="P255" s="17"/>
    </row>
    <row r="256" spans="1:17" ht="32.25" customHeight="1">
      <c r="A256" s="38" t="s">
        <v>330</v>
      </c>
      <c r="B256" s="37" t="s">
        <v>372</v>
      </c>
      <c r="C256" s="37" t="s">
        <v>64</v>
      </c>
      <c r="D256" s="37" t="s">
        <v>349</v>
      </c>
      <c r="E256" s="37"/>
      <c r="F256" s="37"/>
      <c r="G256" s="160">
        <f t="shared" ref="G256:K259" si="3">G257</f>
        <v>40000</v>
      </c>
      <c r="H256" s="167"/>
      <c r="I256" s="164">
        <f t="shared" si="3"/>
        <v>40000</v>
      </c>
      <c r="J256" s="168"/>
      <c r="K256" s="164">
        <f t="shared" si="3"/>
        <v>40000</v>
      </c>
      <c r="L256" s="168"/>
      <c r="M256" s="16"/>
      <c r="N256" s="17"/>
      <c r="O256" s="16"/>
      <c r="P256" s="17"/>
    </row>
    <row r="257" spans="1:16" ht="60">
      <c r="A257" s="39" t="s">
        <v>367</v>
      </c>
      <c r="B257" s="37" t="s">
        <v>372</v>
      </c>
      <c r="C257" s="30" t="s">
        <v>64</v>
      </c>
      <c r="D257" s="37" t="s">
        <v>349</v>
      </c>
      <c r="E257" s="30"/>
      <c r="F257" s="30"/>
      <c r="G257" s="147">
        <f t="shared" si="3"/>
        <v>40000</v>
      </c>
      <c r="H257" s="148"/>
      <c r="I257" s="156">
        <f t="shared" si="3"/>
        <v>40000</v>
      </c>
      <c r="J257" s="166"/>
      <c r="K257" s="156">
        <f t="shared" si="3"/>
        <v>40000</v>
      </c>
      <c r="L257" s="166"/>
      <c r="M257" s="16"/>
      <c r="N257" s="17"/>
      <c r="O257" s="16"/>
      <c r="P257" s="17"/>
    </row>
    <row r="258" spans="1:16" ht="24.75" customHeight="1">
      <c r="A258" s="29" t="s">
        <v>114</v>
      </c>
      <c r="B258" s="37" t="s">
        <v>372</v>
      </c>
      <c r="C258" s="30" t="s">
        <v>64</v>
      </c>
      <c r="D258" s="37" t="s">
        <v>349</v>
      </c>
      <c r="E258" s="30" t="s">
        <v>9</v>
      </c>
      <c r="F258" s="30"/>
      <c r="G258" s="147">
        <f t="shared" si="3"/>
        <v>40000</v>
      </c>
      <c r="H258" s="148"/>
      <c r="I258" s="156">
        <f t="shared" si="3"/>
        <v>40000</v>
      </c>
      <c r="J258" s="166"/>
      <c r="K258" s="156">
        <f t="shared" si="3"/>
        <v>40000</v>
      </c>
      <c r="L258" s="166"/>
      <c r="M258" s="16"/>
      <c r="N258" s="17"/>
      <c r="O258" s="16"/>
      <c r="P258" s="17"/>
    </row>
    <row r="259" spans="1:16" ht="25.5">
      <c r="A259" s="50" t="s">
        <v>115</v>
      </c>
      <c r="B259" s="37" t="s">
        <v>372</v>
      </c>
      <c r="C259" s="30" t="s">
        <v>64</v>
      </c>
      <c r="D259" s="37" t="s">
        <v>349</v>
      </c>
      <c r="E259" s="30" t="s">
        <v>28</v>
      </c>
      <c r="F259" s="30"/>
      <c r="G259" s="147">
        <f t="shared" si="3"/>
        <v>40000</v>
      </c>
      <c r="H259" s="148"/>
      <c r="I259" s="156">
        <f t="shared" si="3"/>
        <v>40000</v>
      </c>
      <c r="J259" s="166"/>
      <c r="K259" s="156">
        <f t="shared" si="3"/>
        <v>40000</v>
      </c>
      <c r="L259" s="166"/>
      <c r="M259" s="16"/>
      <c r="N259" s="17"/>
      <c r="O259" s="16"/>
      <c r="P259" s="17"/>
    </row>
    <row r="260" spans="1:16" ht="24">
      <c r="A260" s="29" t="s">
        <v>116</v>
      </c>
      <c r="B260" s="37" t="s">
        <v>372</v>
      </c>
      <c r="C260" s="30" t="s">
        <v>64</v>
      </c>
      <c r="D260" s="37" t="s">
        <v>349</v>
      </c>
      <c r="E260" s="30" t="s">
        <v>78</v>
      </c>
      <c r="F260" s="30"/>
      <c r="G260" s="147">
        <v>40000</v>
      </c>
      <c r="H260" s="148"/>
      <c r="I260" s="156">
        <v>40000</v>
      </c>
      <c r="J260" s="166"/>
      <c r="K260" s="156">
        <v>40000</v>
      </c>
      <c r="L260" s="166"/>
      <c r="M260" s="16"/>
      <c r="N260" s="17"/>
      <c r="O260" s="16"/>
      <c r="P260" s="17"/>
    </row>
    <row r="261" spans="1:16" ht="0.75" customHeight="1">
      <c r="A261" s="29" t="s">
        <v>11</v>
      </c>
      <c r="B261" s="37" t="s">
        <v>372</v>
      </c>
      <c r="C261" s="30" t="s">
        <v>64</v>
      </c>
      <c r="D261" s="37" t="s">
        <v>349</v>
      </c>
      <c r="E261" s="30" t="s">
        <v>78</v>
      </c>
      <c r="F261" s="30" t="s">
        <v>9</v>
      </c>
      <c r="G261" s="147">
        <f>G262</f>
        <v>50000</v>
      </c>
      <c r="H261" s="148"/>
      <c r="I261" s="156">
        <f>I262</f>
        <v>50000</v>
      </c>
      <c r="J261" s="166"/>
      <c r="K261" s="156">
        <f>K262</f>
        <v>50000</v>
      </c>
      <c r="L261" s="166"/>
      <c r="M261" s="16"/>
      <c r="N261" s="17"/>
      <c r="O261" s="16"/>
      <c r="P261" s="17"/>
    </row>
    <row r="262" spans="1:16" ht="23.25" hidden="1" customHeight="1">
      <c r="A262" s="29" t="s">
        <v>30</v>
      </c>
      <c r="B262" s="37" t="s">
        <v>372</v>
      </c>
      <c r="C262" s="30" t="s">
        <v>64</v>
      </c>
      <c r="D262" s="37" t="s">
        <v>349</v>
      </c>
      <c r="E262" s="30" t="s">
        <v>78</v>
      </c>
      <c r="F262" s="30" t="s">
        <v>12</v>
      </c>
      <c r="G262" s="147">
        <v>50000</v>
      </c>
      <c r="H262" s="148"/>
      <c r="I262" s="156">
        <v>50000</v>
      </c>
      <c r="J262" s="166"/>
      <c r="K262" s="156">
        <v>50000</v>
      </c>
      <c r="L262" s="166"/>
      <c r="M262" s="27"/>
      <c r="N262" s="28"/>
      <c r="O262" s="27"/>
      <c r="P262" s="28"/>
    </row>
    <row r="263" spans="1:16" ht="27" customHeight="1">
      <c r="A263" s="38" t="s">
        <v>331</v>
      </c>
      <c r="B263" s="37" t="s">
        <v>372</v>
      </c>
      <c r="C263" s="30" t="s">
        <v>64</v>
      </c>
      <c r="D263" s="37" t="s">
        <v>280</v>
      </c>
      <c r="E263" s="30"/>
      <c r="F263" s="30"/>
      <c r="G263" s="147">
        <f t="shared" ref="G263:K267" si="4">G264</f>
        <v>0</v>
      </c>
      <c r="H263" s="153"/>
      <c r="I263" s="162">
        <f t="shared" si="4"/>
        <v>0</v>
      </c>
      <c r="J263" s="163"/>
      <c r="K263" s="162">
        <f t="shared" si="4"/>
        <v>0</v>
      </c>
      <c r="L263" s="163"/>
      <c r="M263" s="27"/>
      <c r="N263" s="28"/>
      <c r="O263" s="27"/>
      <c r="P263" s="28"/>
    </row>
    <row r="264" spans="1:16" ht="26.25" customHeight="1">
      <c r="A264" s="38" t="s">
        <v>279</v>
      </c>
      <c r="B264" s="37" t="s">
        <v>372</v>
      </c>
      <c r="C264" s="30" t="s">
        <v>64</v>
      </c>
      <c r="D264" s="37" t="s">
        <v>350</v>
      </c>
      <c r="E264" s="30"/>
      <c r="F264" s="30"/>
      <c r="G264" s="147">
        <f t="shared" si="4"/>
        <v>0</v>
      </c>
      <c r="H264" s="153"/>
      <c r="I264" s="156">
        <f t="shared" si="4"/>
        <v>0</v>
      </c>
      <c r="J264" s="157"/>
      <c r="K264" s="156">
        <f t="shared" si="4"/>
        <v>0</v>
      </c>
      <c r="L264" s="157"/>
      <c r="M264" s="27"/>
      <c r="N264" s="28"/>
      <c r="O264" s="27"/>
      <c r="P264" s="28"/>
    </row>
    <row r="265" spans="1:16" ht="39" customHeight="1">
      <c r="A265" s="39" t="s">
        <v>103</v>
      </c>
      <c r="B265" s="37" t="s">
        <v>372</v>
      </c>
      <c r="C265" s="30" t="s">
        <v>64</v>
      </c>
      <c r="D265" s="37" t="s">
        <v>350</v>
      </c>
      <c r="E265" s="30"/>
      <c r="F265" s="30"/>
      <c r="G265" s="147">
        <f t="shared" si="4"/>
        <v>0</v>
      </c>
      <c r="H265" s="153"/>
      <c r="I265" s="156">
        <f t="shared" si="4"/>
        <v>0</v>
      </c>
      <c r="J265" s="157"/>
      <c r="K265" s="156">
        <f t="shared" si="4"/>
        <v>0</v>
      </c>
      <c r="L265" s="157"/>
      <c r="M265" s="27"/>
      <c r="N265" s="28"/>
      <c r="O265" s="27"/>
      <c r="P265" s="28"/>
    </row>
    <row r="266" spans="1:16" ht="27.75" customHeight="1">
      <c r="A266" s="38" t="s">
        <v>114</v>
      </c>
      <c r="B266" s="37" t="s">
        <v>372</v>
      </c>
      <c r="C266" s="30" t="s">
        <v>64</v>
      </c>
      <c r="D266" s="37" t="s">
        <v>350</v>
      </c>
      <c r="E266" s="30" t="s">
        <v>9</v>
      </c>
      <c r="F266" s="30"/>
      <c r="G266" s="147">
        <f t="shared" si="4"/>
        <v>0</v>
      </c>
      <c r="H266" s="153"/>
      <c r="I266" s="156">
        <f t="shared" si="4"/>
        <v>0</v>
      </c>
      <c r="J266" s="157"/>
      <c r="K266" s="156">
        <f t="shared" si="4"/>
        <v>0</v>
      </c>
      <c r="L266" s="157"/>
      <c r="M266" s="27"/>
      <c r="N266" s="28"/>
      <c r="O266" s="27"/>
      <c r="P266" s="28"/>
    </row>
    <row r="267" spans="1:16" ht="23.25" customHeight="1">
      <c r="A267" s="40" t="s">
        <v>115</v>
      </c>
      <c r="B267" s="37" t="s">
        <v>372</v>
      </c>
      <c r="C267" s="30" t="s">
        <v>64</v>
      </c>
      <c r="D267" s="37" t="s">
        <v>350</v>
      </c>
      <c r="E267" s="30" t="s">
        <v>28</v>
      </c>
      <c r="F267" s="30"/>
      <c r="G267" s="147">
        <f t="shared" si="4"/>
        <v>0</v>
      </c>
      <c r="H267" s="153"/>
      <c r="I267" s="156">
        <f t="shared" si="4"/>
        <v>0</v>
      </c>
      <c r="J267" s="157"/>
      <c r="K267" s="156">
        <f t="shared" si="4"/>
        <v>0</v>
      </c>
      <c r="L267" s="157"/>
      <c r="M267" s="27"/>
      <c r="N267" s="28"/>
      <c r="O267" s="27"/>
      <c r="P267" s="28"/>
    </row>
    <row r="268" spans="1:16" ht="23.25" customHeight="1">
      <c r="A268" s="38" t="s">
        <v>116</v>
      </c>
      <c r="B268" s="37" t="s">
        <v>372</v>
      </c>
      <c r="C268" s="30" t="s">
        <v>64</v>
      </c>
      <c r="D268" s="37" t="s">
        <v>350</v>
      </c>
      <c r="E268" s="30" t="s">
        <v>78</v>
      </c>
      <c r="F268" s="30"/>
      <c r="G268" s="147">
        <v>0</v>
      </c>
      <c r="H268" s="153"/>
      <c r="I268" s="156">
        <v>0</v>
      </c>
      <c r="J268" s="157"/>
      <c r="K268" s="156">
        <v>0</v>
      </c>
      <c r="L268" s="157"/>
      <c r="M268" s="27"/>
      <c r="N268" s="28"/>
      <c r="O268" s="27"/>
      <c r="P268" s="28"/>
    </row>
    <row r="269" spans="1:16" ht="0.75" customHeight="1">
      <c r="A269" s="29" t="s">
        <v>39</v>
      </c>
      <c r="B269" s="37" t="s">
        <v>372</v>
      </c>
      <c r="C269" s="30" t="s">
        <v>64</v>
      </c>
      <c r="D269" s="37" t="s">
        <v>350</v>
      </c>
      <c r="E269" s="30" t="s">
        <v>78</v>
      </c>
      <c r="F269" s="30" t="s">
        <v>47</v>
      </c>
      <c r="G269" s="147">
        <v>80000</v>
      </c>
      <c r="H269" s="148"/>
      <c r="I269" s="156">
        <v>80000</v>
      </c>
      <c r="J269" s="166"/>
      <c r="K269" s="156">
        <v>80000</v>
      </c>
      <c r="L269" s="166"/>
      <c r="M269" s="16"/>
      <c r="N269" s="17"/>
      <c r="O269" s="16"/>
      <c r="P269" s="17"/>
    </row>
    <row r="270" spans="1:16" ht="22.5" customHeight="1">
      <c r="A270" s="38" t="s">
        <v>221</v>
      </c>
      <c r="B270" s="37" t="s">
        <v>372</v>
      </c>
      <c r="C270" s="37" t="s">
        <v>64</v>
      </c>
      <c r="D270" s="37" t="s">
        <v>281</v>
      </c>
      <c r="E270" s="30"/>
      <c r="F270" s="30"/>
      <c r="G270" s="147">
        <f t="shared" ref="G270:K278" si="5">G271</f>
        <v>45000</v>
      </c>
      <c r="H270" s="148"/>
      <c r="I270" s="209">
        <f t="shared" si="5"/>
        <v>45000</v>
      </c>
      <c r="J270" s="210"/>
      <c r="K270" s="209">
        <f t="shared" si="5"/>
        <v>45000</v>
      </c>
      <c r="L270" s="210"/>
      <c r="M270" s="16"/>
      <c r="N270" s="17"/>
      <c r="O270" s="16"/>
      <c r="P270" s="17"/>
    </row>
    <row r="271" spans="1:16" ht="18" customHeight="1">
      <c r="A271" s="38" t="s">
        <v>319</v>
      </c>
      <c r="B271" s="37" t="s">
        <v>372</v>
      </c>
      <c r="C271" s="30" t="s">
        <v>64</v>
      </c>
      <c r="D271" s="30" t="s">
        <v>352</v>
      </c>
      <c r="E271" s="30"/>
      <c r="F271" s="30"/>
      <c r="G271" s="147">
        <f t="shared" si="5"/>
        <v>45000</v>
      </c>
      <c r="H271" s="148"/>
      <c r="I271" s="156">
        <f t="shared" si="5"/>
        <v>45000</v>
      </c>
      <c r="J271" s="166"/>
      <c r="K271" s="156">
        <f t="shared" si="5"/>
        <v>45000</v>
      </c>
      <c r="L271" s="166"/>
      <c r="M271" s="16"/>
      <c r="N271" s="17"/>
      <c r="O271" s="16"/>
      <c r="P271" s="17"/>
    </row>
    <row r="272" spans="1:16" ht="60">
      <c r="A272" s="39" t="s">
        <v>103</v>
      </c>
      <c r="B272" s="37" t="s">
        <v>372</v>
      </c>
      <c r="C272" s="30" t="s">
        <v>64</v>
      </c>
      <c r="D272" s="30" t="s">
        <v>352</v>
      </c>
      <c r="E272" s="30"/>
      <c r="F272" s="30"/>
      <c r="G272" s="147">
        <f t="shared" si="5"/>
        <v>45000</v>
      </c>
      <c r="H272" s="148"/>
      <c r="I272" s="156">
        <f t="shared" si="5"/>
        <v>45000</v>
      </c>
      <c r="J272" s="166"/>
      <c r="K272" s="156">
        <f t="shared" si="5"/>
        <v>45000</v>
      </c>
      <c r="L272" s="166"/>
      <c r="M272" s="16"/>
      <c r="N272" s="17"/>
      <c r="O272" s="16"/>
      <c r="P272" s="17"/>
    </row>
    <row r="273" spans="1:16" ht="24">
      <c r="A273" s="38" t="s">
        <v>114</v>
      </c>
      <c r="B273" s="37" t="s">
        <v>372</v>
      </c>
      <c r="C273" s="30" t="s">
        <v>64</v>
      </c>
      <c r="D273" s="30" t="s">
        <v>352</v>
      </c>
      <c r="E273" s="37" t="s">
        <v>9</v>
      </c>
      <c r="F273" s="30"/>
      <c r="G273" s="147">
        <f t="shared" si="5"/>
        <v>45000</v>
      </c>
      <c r="H273" s="148"/>
      <c r="I273" s="156">
        <f t="shared" si="5"/>
        <v>45000</v>
      </c>
      <c r="J273" s="166"/>
      <c r="K273" s="156">
        <f t="shared" si="5"/>
        <v>45000</v>
      </c>
      <c r="L273" s="166"/>
      <c r="M273" s="16"/>
      <c r="N273" s="17"/>
      <c r="O273" s="16"/>
      <c r="P273" s="17"/>
    </row>
    <row r="274" spans="1:16" ht="25.5">
      <c r="A274" s="40" t="s">
        <v>115</v>
      </c>
      <c r="B274" s="37" t="s">
        <v>372</v>
      </c>
      <c r="C274" s="30" t="s">
        <v>64</v>
      </c>
      <c r="D274" s="30" t="s">
        <v>352</v>
      </c>
      <c r="E274" s="37" t="s">
        <v>28</v>
      </c>
      <c r="F274" s="30"/>
      <c r="G274" s="147">
        <f t="shared" si="5"/>
        <v>45000</v>
      </c>
      <c r="H274" s="148"/>
      <c r="I274" s="156">
        <f t="shared" si="5"/>
        <v>45000</v>
      </c>
      <c r="J274" s="166"/>
      <c r="K274" s="156">
        <f t="shared" si="5"/>
        <v>45000</v>
      </c>
      <c r="L274" s="166"/>
      <c r="M274" s="16"/>
      <c r="N274" s="17"/>
      <c r="O274" s="16"/>
      <c r="P274" s="17"/>
    </row>
    <row r="275" spans="1:16" ht="24">
      <c r="A275" s="38" t="s">
        <v>116</v>
      </c>
      <c r="B275" s="37" t="s">
        <v>372</v>
      </c>
      <c r="C275" s="30" t="s">
        <v>64</v>
      </c>
      <c r="D275" s="30" t="s">
        <v>352</v>
      </c>
      <c r="E275" s="37" t="s">
        <v>78</v>
      </c>
      <c r="F275" s="30"/>
      <c r="G275" s="147">
        <v>45000</v>
      </c>
      <c r="H275" s="148"/>
      <c r="I275" s="156">
        <v>45000</v>
      </c>
      <c r="J275" s="166"/>
      <c r="K275" s="156">
        <v>45000</v>
      </c>
      <c r="L275" s="166"/>
      <c r="M275" s="16"/>
      <c r="N275" s="17"/>
      <c r="O275" s="16"/>
      <c r="P275" s="17"/>
    </row>
    <row r="276" spans="1:16" ht="12.75" hidden="1" customHeight="1">
      <c r="A276" s="29" t="s">
        <v>11</v>
      </c>
      <c r="B276" s="37" t="s">
        <v>372</v>
      </c>
      <c r="C276" s="30" t="s">
        <v>64</v>
      </c>
      <c r="D276" s="30" t="s">
        <v>352</v>
      </c>
      <c r="E276" s="30" t="s">
        <v>78</v>
      </c>
      <c r="F276" s="30" t="s">
        <v>10</v>
      </c>
      <c r="G276" s="147">
        <f t="shared" si="5"/>
        <v>30000</v>
      </c>
      <c r="H276" s="148"/>
      <c r="I276" s="156">
        <f t="shared" si="5"/>
        <v>30000</v>
      </c>
      <c r="J276" s="166"/>
      <c r="K276" s="156">
        <f t="shared" si="5"/>
        <v>30000</v>
      </c>
      <c r="L276" s="166"/>
      <c r="M276" s="16"/>
      <c r="N276" s="17"/>
      <c r="O276" s="16"/>
      <c r="P276" s="17"/>
    </row>
    <row r="277" spans="1:16" ht="12.75" hidden="1" customHeight="1">
      <c r="A277" s="29" t="s">
        <v>39</v>
      </c>
      <c r="B277" s="37" t="s">
        <v>372</v>
      </c>
      <c r="C277" s="30" t="s">
        <v>64</v>
      </c>
      <c r="D277" s="30" t="s">
        <v>352</v>
      </c>
      <c r="E277" s="30" t="s">
        <v>78</v>
      </c>
      <c r="F277" s="30" t="s">
        <v>47</v>
      </c>
      <c r="G277" s="147">
        <f t="shared" si="5"/>
        <v>30000</v>
      </c>
      <c r="H277" s="148"/>
      <c r="I277" s="156">
        <f t="shared" si="5"/>
        <v>30000</v>
      </c>
      <c r="J277" s="166"/>
      <c r="K277" s="156">
        <f t="shared" si="5"/>
        <v>30000</v>
      </c>
      <c r="L277" s="166"/>
      <c r="M277" s="16"/>
      <c r="N277" s="17"/>
      <c r="O277" s="16"/>
      <c r="P277" s="17"/>
    </row>
    <row r="278" spans="1:16" ht="12.75" hidden="1" customHeight="1">
      <c r="A278" s="29" t="s">
        <v>99</v>
      </c>
      <c r="B278" s="37" t="s">
        <v>372</v>
      </c>
      <c r="C278" s="30" t="s">
        <v>64</v>
      </c>
      <c r="D278" s="30" t="s">
        <v>352</v>
      </c>
      <c r="E278" s="30" t="s">
        <v>78</v>
      </c>
      <c r="F278" s="30" t="s">
        <v>98</v>
      </c>
      <c r="G278" s="147">
        <f t="shared" si="5"/>
        <v>30000</v>
      </c>
      <c r="H278" s="148"/>
      <c r="I278" s="156">
        <f t="shared" si="5"/>
        <v>30000</v>
      </c>
      <c r="J278" s="166"/>
      <c r="K278" s="156">
        <f t="shared" si="5"/>
        <v>30000</v>
      </c>
      <c r="L278" s="166"/>
      <c r="M278" s="16"/>
      <c r="N278" s="17"/>
      <c r="O278" s="16"/>
      <c r="P278" s="17"/>
    </row>
    <row r="279" spans="1:16" ht="0.75" customHeight="1">
      <c r="A279" s="29" t="s">
        <v>30</v>
      </c>
      <c r="B279" s="37" t="s">
        <v>372</v>
      </c>
      <c r="C279" s="30" t="s">
        <v>64</v>
      </c>
      <c r="D279" s="30" t="s">
        <v>352</v>
      </c>
      <c r="E279" s="30" t="s">
        <v>78</v>
      </c>
      <c r="F279" s="30" t="s">
        <v>193</v>
      </c>
      <c r="G279" s="147">
        <v>30000</v>
      </c>
      <c r="H279" s="148"/>
      <c r="I279" s="156">
        <v>30000</v>
      </c>
      <c r="J279" s="166"/>
      <c r="K279" s="156">
        <v>30000</v>
      </c>
      <c r="L279" s="166"/>
      <c r="M279" s="16"/>
      <c r="N279" s="17"/>
      <c r="O279" s="16"/>
      <c r="P279" s="17"/>
    </row>
    <row r="280" spans="1:16" ht="16.5" customHeight="1">
      <c r="A280" s="38" t="s">
        <v>320</v>
      </c>
      <c r="B280" s="37" t="s">
        <v>372</v>
      </c>
      <c r="C280" s="37" t="s">
        <v>64</v>
      </c>
      <c r="D280" s="37" t="s">
        <v>353</v>
      </c>
      <c r="E280" s="37"/>
      <c r="F280" s="37"/>
      <c r="G280" s="160">
        <f>G283</f>
        <v>0</v>
      </c>
      <c r="H280" s="167"/>
      <c r="I280" s="207">
        <f>I283</f>
        <v>0</v>
      </c>
      <c r="J280" s="208"/>
      <c r="K280" s="207">
        <f>K283</f>
        <v>0</v>
      </c>
      <c r="L280" s="208"/>
      <c r="M280" s="16"/>
      <c r="N280" s="17"/>
      <c r="O280" s="16"/>
      <c r="P280" s="17"/>
    </row>
    <row r="281" spans="1:16" ht="24" hidden="1" customHeight="1">
      <c r="A281" s="38" t="s">
        <v>160</v>
      </c>
      <c r="B281" s="37" t="s">
        <v>372</v>
      </c>
      <c r="C281" s="37" t="s">
        <v>64</v>
      </c>
      <c r="D281" s="37" t="s">
        <v>161</v>
      </c>
      <c r="E281" s="30"/>
      <c r="F281" s="30"/>
      <c r="G281" s="160"/>
      <c r="H281" s="167"/>
      <c r="I281" s="164"/>
      <c r="J281" s="168"/>
      <c r="K281" s="164"/>
      <c r="L281" s="168"/>
      <c r="M281" s="16"/>
      <c r="N281" s="17"/>
      <c r="O281" s="16"/>
      <c r="P281" s="17"/>
    </row>
    <row r="282" spans="1:16" ht="24" hidden="1" customHeight="1">
      <c r="A282" s="29" t="s">
        <v>106</v>
      </c>
      <c r="B282" s="37" t="s">
        <v>372</v>
      </c>
      <c r="C282" s="30" t="s">
        <v>64</v>
      </c>
      <c r="D282" s="30" t="s">
        <v>162</v>
      </c>
      <c r="E282" s="30"/>
      <c r="F282" s="30"/>
      <c r="G282" s="147"/>
      <c r="H282" s="148"/>
      <c r="I282" s="156"/>
      <c r="J282" s="166"/>
      <c r="K282" s="156"/>
      <c r="L282" s="166"/>
      <c r="M282" s="16"/>
      <c r="N282" s="17"/>
      <c r="O282" s="16"/>
      <c r="P282" s="17"/>
    </row>
    <row r="283" spans="1:16" ht="60">
      <c r="A283" s="39" t="s">
        <v>248</v>
      </c>
      <c r="B283" s="37" t="s">
        <v>372</v>
      </c>
      <c r="C283" s="30" t="s">
        <v>64</v>
      </c>
      <c r="D283" s="37" t="s">
        <v>353</v>
      </c>
      <c r="E283" s="30"/>
      <c r="F283" s="30"/>
      <c r="G283" s="147">
        <f>G284</f>
        <v>0</v>
      </c>
      <c r="H283" s="148"/>
      <c r="I283" s="156">
        <f>I284</f>
        <v>0</v>
      </c>
      <c r="J283" s="166"/>
      <c r="K283" s="156">
        <f>K284</f>
        <v>0</v>
      </c>
      <c r="L283" s="166"/>
      <c r="M283" s="16"/>
      <c r="N283" s="17"/>
      <c r="O283" s="16"/>
      <c r="P283" s="17"/>
    </row>
    <row r="284" spans="1:16" ht="24">
      <c r="A284" s="38" t="s">
        <v>114</v>
      </c>
      <c r="B284" s="37" t="s">
        <v>372</v>
      </c>
      <c r="C284" s="30" t="s">
        <v>64</v>
      </c>
      <c r="D284" s="37" t="s">
        <v>353</v>
      </c>
      <c r="E284" s="37" t="s">
        <v>9</v>
      </c>
      <c r="F284" s="30"/>
      <c r="G284" s="147">
        <f>G285</f>
        <v>0</v>
      </c>
      <c r="H284" s="148"/>
      <c r="I284" s="156">
        <f>I285</f>
        <v>0</v>
      </c>
      <c r="J284" s="166"/>
      <c r="K284" s="156">
        <f>K285</f>
        <v>0</v>
      </c>
      <c r="L284" s="166"/>
      <c r="M284" s="16"/>
      <c r="N284" s="17"/>
      <c r="O284" s="16"/>
      <c r="P284" s="17"/>
    </row>
    <row r="285" spans="1:16" ht="25.5">
      <c r="A285" s="40" t="s">
        <v>115</v>
      </c>
      <c r="B285" s="37" t="s">
        <v>372</v>
      </c>
      <c r="C285" s="30" t="s">
        <v>64</v>
      </c>
      <c r="D285" s="37" t="s">
        <v>353</v>
      </c>
      <c r="E285" s="37" t="s">
        <v>28</v>
      </c>
      <c r="F285" s="30"/>
      <c r="G285" s="147">
        <f>G286</f>
        <v>0</v>
      </c>
      <c r="H285" s="148"/>
      <c r="I285" s="156">
        <f>I286</f>
        <v>0</v>
      </c>
      <c r="J285" s="166"/>
      <c r="K285" s="156">
        <f>K286</f>
        <v>0</v>
      </c>
      <c r="L285" s="166"/>
      <c r="M285" s="16"/>
      <c r="N285" s="17"/>
      <c r="O285" s="16"/>
      <c r="P285" s="17"/>
    </row>
    <row r="286" spans="1:16" ht="21.75" customHeight="1">
      <c r="A286" s="38" t="s">
        <v>116</v>
      </c>
      <c r="B286" s="37" t="s">
        <v>372</v>
      </c>
      <c r="C286" s="30" t="s">
        <v>64</v>
      </c>
      <c r="D286" s="37" t="s">
        <v>353</v>
      </c>
      <c r="E286" s="37" t="s">
        <v>78</v>
      </c>
      <c r="F286" s="30"/>
      <c r="G286" s="147">
        <f>G287</f>
        <v>0</v>
      </c>
      <c r="H286" s="148"/>
      <c r="I286" s="156">
        <f>I287</f>
        <v>0</v>
      </c>
      <c r="J286" s="166"/>
      <c r="K286" s="156">
        <f>K287</f>
        <v>0</v>
      </c>
      <c r="L286" s="166"/>
      <c r="M286" s="16"/>
      <c r="N286" s="17"/>
      <c r="O286" s="16"/>
      <c r="P286" s="17"/>
    </row>
    <row r="287" spans="1:16" ht="12.75" hidden="1" customHeight="1">
      <c r="A287" s="29" t="s">
        <v>11</v>
      </c>
      <c r="B287" s="37" t="s">
        <v>372</v>
      </c>
      <c r="C287" s="30" t="s">
        <v>64</v>
      </c>
      <c r="D287" s="37" t="s">
        <v>353</v>
      </c>
      <c r="E287" s="30" t="s">
        <v>78</v>
      </c>
      <c r="F287" s="30" t="s">
        <v>10</v>
      </c>
      <c r="G287" s="147">
        <f>G288</f>
        <v>0</v>
      </c>
      <c r="H287" s="148"/>
      <c r="I287" s="156">
        <f>I288</f>
        <v>0</v>
      </c>
      <c r="J287" s="166"/>
      <c r="K287" s="156">
        <f>K288</f>
        <v>0</v>
      </c>
      <c r="L287" s="166"/>
      <c r="M287" s="16"/>
      <c r="N287" s="17"/>
      <c r="O287" s="16"/>
      <c r="P287" s="17"/>
    </row>
    <row r="288" spans="1:16" ht="33.75" hidden="1" customHeight="1">
      <c r="A288" s="29" t="s">
        <v>30</v>
      </c>
      <c r="B288" s="37" t="s">
        <v>372</v>
      </c>
      <c r="C288" s="30" t="s">
        <v>64</v>
      </c>
      <c r="D288" s="37" t="s">
        <v>353</v>
      </c>
      <c r="E288" s="30" t="s">
        <v>78</v>
      </c>
      <c r="F288" s="30" t="s">
        <v>12</v>
      </c>
      <c r="G288" s="147"/>
      <c r="H288" s="148"/>
      <c r="I288" s="147"/>
      <c r="J288" s="188"/>
      <c r="K288" s="147"/>
      <c r="L288" s="188"/>
      <c r="M288" s="16"/>
      <c r="N288" s="17"/>
      <c r="O288" s="16"/>
      <c r="P288" s="17"/>
    </row>
    <row r="289" spans="1:16" ht="24" hidden="1" customHeight="1">
      <c r="A289" s="38" t="s">
        <v>222</v>
      </c>
      <c r="B289" s="37" t="s">
        <v>372</v>
      </c>
      <c r="C289" s="37" t="s">
        <v>64</v>
      </c>
      <c r="D289" s="37" t="s">
        <v>163</v>
      </c>
      <c r="E289" s="30"/>
      <c r="F289" s="30"/>
      <c r="G289" s="160">
        <f>G290</f>
        <v>80000</v>
      </c>
      <c r="H289" s="167"/>
      <c r="I289" s="205">
        <f>I290</f>
        <v>80000</v>
      </c>
      <c r="J289" s="206"/>
      <c r="K289" s="205">
        <f>K290</f>
        <v>80000</v>
      </c>
      <c r="L289" s="206"/>
      <c r="M289" s="16"/>
      <c r="N289" s="17"/>
      <c r="O289" s="16"/>
      <c r="P289" s="17"/>
    </row>
    <row r="290" spans="1:16" ht="36.75" hidden="1" customHeight="1">
      <c r="A290" s="38" t="s">
        <v>223</v>
      </c>
      <c r="B290" s="37" t="s">
        <v>372</v>
      </c>
      <c r="C290" s="30" t="s">
        <v>64</v>
      </c>
      <c r="D290" s="30" t="s">
        <v>164</v>
      </c>
      <c r="E290" s="30"/>
      <c r="F290" s="30"/>
      <c r="G290" s="147">
        <f>G291</f>
        <v>80000</v>
      </c>
      <c r="H290" s="148"/>
      <c r="I290" s="147">
        <f>I291</f>
        <v>80000</v>
      </c>
      <c r="J290" s="188"/>
      <c r="K290" s="147">
        <f>K291</f>
        <v>80000</v>
      </c>
      <c r="L290" s="188"/>
      <c r="M290" s="16"/>
      <c r="N290" s="17"/>
      <c r="O290" s="16"/>
      <c r="P290" s="17"/>
    </row>
    <row r="291" spans="1:16" ht="60" hidden="1" customHeight="1">
      <c r="A291" s="39" t="s">
        <v>103</v>
      </c>
      <c r="B291" s="37" t="s">
        <v>372</v>
      </c>
      <c r="C291" s="30" t="s">
        <v>64</v>
      </c>
      <c r="D291" s="30" t="s">
        <v>165</v>
      </c>
      <c r="E291" s="30"/>
      <c r="F291" s="30"/>
      <c r="G291" s="147">
        <v>80000</v>
      </c>
      <c r="H291" s="148"/>
      <c r="I291" s="147">
        <v>80000</v>
      </c>
      <c r="J291" s="188"/>
      <c r="K291" s="147">
        <v>80000</v>
      </c>
      <c r="L291" s="188"/>
      <c r="M291" s="16"/>
      <c r="N291" s="17"/>
      <c r="O291" s="16"/>
      <c r="P291" s="17"/>
    </row>
    <row r="292" spans="1:16" ht="24" hidden="1" customHeight="1">
      <c r="A292" s="38" t="s">
        <v>114</v>
      </c>
      <c r="B292" s="37" t="s">
        <v>372</v>
      </c>
      <c r="C292" s="30" t="s">
        <v>64</v>
      </c>
      <c r="D292" s="30" t="s">
        <v>165</v>
      </c>
      <c r="E292" s="37" t="s">
        <v>9</v>
      </c>
      <c r="F292" s="30"/>
      <c r="G292" s="147"/>
      <c r="H292" s="148"/>
      <c r="I292" s="147"/>
      <c r="J292" s="188"/>
      <c r="K292" s="147"/>
      <c r="L292" s="188"/>
      <c r="M292" s="16"/>
      <c r="N292" s="17"/>
      <c r="O292" s="16"/>
      <c r="P292" s="17"/>
    </row>
    <row r="293" spans="1:16" ht="25.5" hidden="1" customHeight="1">
      <c r="A293" s="40" t="s">
        <v>115</v>
      </c>
      <c r="B293" s="37" t="s">
        <v>372</v>
      </c>
      <c r="C293" s="30" t="s">
        <v>64</v>
      </c>
      <c r="D293" s="30" t="s">
        <v>165</v>
      </c>
      <c r="E293" s="37" t="s">
        <v>28</v>
      </c>
      <c r="F293" s="30"/>
      <c r="G293" s="147"/>
      <c r="H293" s="148"/>
      <c r="I293" s="147"/>
      <c r="J293" s="188"/>
      <c r="K293" s="147"/>
      <c r="L293" s="188"/>
      <c r="M293" s="16"/>
      <c r="N293" s="17"/>
      <c r="O293" s="16"/>
      <c r="P293" s="17"/>
    </row>
    <row r="294" spans="1:16" ht="24" hidden="1" customHeight="1">
      <c r="A294" s="38" t="s">
        <v>116</v>
      </c>
      <c r="B294" s="37" t="s">
        <v>372</v>
      </c>
      <c r="C294" s="30" t="s">
        <v>64</v>
      </c>
      <c r="D294" s="30" t="s">
        <v>165</v>
      </c>
      <c r="E294" s="37" t="s">
        <v>78</v>
      </c>
      <c r="F294" s="30"/>
      <c r="G294" s="147"/>
      <c r="H294" s="153"/>
      <c r="I294" s="147"/>
      <c r="J294" s="153"/>
      <c r="K294" s="147"/>
      <c r="L294" s="153"/>
      <c r="M294" s="156" t="e">
        <f>M295+#REF!</f>
        <v>#REF!</v>
      </c>
      <c r="N294" s="157"/>
      <c r="O294" s="156" t="e">
        <f>O295+#REF!</f>
        <v>#REF!</v>
      </c>
      <c r="P294" s="157"/>
    </row>
    <row r="295" spans="1:16" ht="12.75" hidden="1" customHeight="1">
      <c r="A295" s="29" t="s">
        <v>11</v>
      </c>
      <c r="B295" s="37" t="s">
        <v>372</v>
      </c>
      <c r="C295" s="30" t="s">
        <v>64</v>
      </c>
      <c r="D295" s="30" t="s">
        <v>165</v>
      </c>
      <c r="E295" s="30" t="s">
        <v>78</v>
      </c>
      <c r="F295" s="30" t="s">
        <v>10</v>
      </c>
      <c r="G295" s="147"/>
      <c r="H295" s="153"/>
      <c r="I295" s="147"/>
      <c r="J295" s="153"/>
      <c r="K295" s="147"/>
      <c r="L295" s="153"/>
      <c r="M295" s="156" t="e">
        <f>#REF!+#REF!+#REF!+#REF!</f>
        <v>#REF!</v>
      </c>
      <c r="N295" s="157"/>
      <c r="O295" s="156" t="e">
        <f>#REF!+#REF!+#REF!+#REF!</f>
        <v>#REF!</v>
      </c>
      <c r="P295" s="157"/>
    </row>
    <row r="296" spans="1:16" ht="12.75" hidden="1" customHeight="1">
      <c r="A296" s="29" t="s">
        <v>30</v>
      </c>
      <c r="B296" s="37" t="s">
        <v>372</v>
      </c>
      <c r="C296" s="30" t="s">
        <v>64</v>
      </c>
      <c r="D296" s="30" t="s">
        <v>165</v>
      </c>
      <c r="E296" s="30" t="s">
        <v>78</v>
      </c>
      <c r="F296" s="41" t="s">
        <v>12</v>
      </c>
      <c r="G296" s="147">
        <v>8000</v>
      </c>
      <c r="H296" s="153"/>
      <c r="I296" s="147">
        <v>8000</v>
      </c>
      <c r="J296" s="153"/>
      <c r="K296" s="147">
        <v>8000</v>
      </c>
      <c r="L296" s="153"/>
      <c r="M296" s="16"/>
      <c r="N296" s="17"/>
      <c r="O296" s="16"/>
      <c r="P296" s="17"/>
    </row>
    <row r="297" spans="1:16" ht="12.75" hidden="1" customHeight="1">
      <c r="A297" s="29" t="s">
        <v>21</v>
      </c>
      <c r="B297" s="37" t="s">
        <v>372</v>
      </c>
      <c r="C297" s="30" t="s">
        <v>64</v>
      </c>
      <c r="D297" s="30" t="s">
        <v>165</v>
      </c>
      <c r="E297" s="30" t="s">
        <v>78</v>
      </c>
      <c r="F297" s="41" t="s">
        <v>23</v>
      </c>
      <c r="G297" s="147"/>
      <c r="H297" s="148"/>
      <c r="I297" s="147"/>
      <c r="J297" s="188"/>
      <c r="K297" s="147"/>
      <c r="L297" s="188"/>
      <c r="M297" s="16" t="e">
        <f>M298</f>
        <v>#REF!</v>
      </c>
      <c r="N297" s="17"/>
      <c r="O297" s="16" t="e">
        <f>O298</f>
        <v>#REF!</v>
      </c>
      <c r="P297" s="17"/>
    </row>
    <row r="298" spans="1:16" ht="12.75" hidden="1" customHeight="1">
      <c r="A298" s="29" t="s">
        <v>22</v>
      </c>
      <c r="B298" s="37" t="s">
        <v>372</v>
      </c>
      <c r="C298" s="30" t="s">
        <v>64</v>
      </c>
      <c r="D298" s="30" t="s">
        <v>165</v>
      </c>
      <c r="E298" s="30" t="s">
        <v>78</v>
      </c>
      <c r="F298" s="41" t="s">
        <v>24</v>
      </c>
      <c r="G298" s="147"/>
      <c r="H298" s="148"/>
      <c r="I298" s="147"/>
      <c r="J298" s="188"/>
      <c r="K298" s="147"/>
      <c r="L298" s="188"/>
      <c r="M298" s="16" t="e">
        <f>M299</f>
        <v>#REF!</v>
      </c>
      <c r="N298" s="17"/>
      <c r="O298" s="16" t="e">
        <f>O299</f>
        <v>#REF!</v>
      </c>
      <c r="P298" s="17"/>
    </row>
    <row r="299" spans="1:16" ht="12.75" hidden="1" customHeight="1">
      <c r="A299" s="38"/>
      <c r="B299" s="37" t="s">
        <v>372</v>
      </c>
      <c r="C299" s="42"/>
      <c r="D299" s="42"/>
      <c r="E299" s="42"/>
      <c r="F299" s="41"/>
      <c r="G299" s="160"/>
      <c r="H299" s="167"/>
      <c r="I299" s="160"/>
      <c r="J299" s="167"/>
      <c r="K299" s="160"/>
      <c r="L299" s="167"/>
      <c r="M299" s="16" t="e">
        <f>#REF!</f>
        <v>#REF!</v>
      </c>
      <c r="N299" s="17"/>
      <c r="O299" s="16" t="e">
        <f>#REF!</f>
        <v>#REF!</v>
      </c>
      <c r="P299" s="17"/>
    </row>
    <row r="300" spans="1:16" ht="12.75" hidden="1" customHeight="1">
      <c r="A300" s="29"/>
      <c r="B300" s="37" t="s">
        <v>372</v>
      </c>
      <c r="C300" s="30"/>
      <c r="D300" s="30"/>
      <c r="E300" s="30"/>
      <c r="F300" s="30"/>
      <c r="G300" s="147"/>
      <c r="H300" s="148"/>
      <c r="I300" s="147"/>
      <c r="J300" s="188"/>
      <c r="K300" s="147"/>
      <c r="L300" s="188"/>
      <c r="M300" s="16">
        <v>70000</v>
      </c>
      <c r="N300" s="17"/>
      <c r="O300" s="16">
        <v>157561.60000000001</v>
      </c>
      <c r="P300" s="17"/>
    </row>
    <row r="301" spans="1:16" ht="12.75" hidden="1" customHeight="1">
      <c r="A301" s="39"/>
      <c r="B301" s="37" t="s">
        <v>372</v>
      </c>
      <c r="C301" s="30"/>
      <c r="D301" s="30"/>
      <c r="E301" s="30"/>
      <c r="F301" s="30"/>
      <c r="G301" s="147"/>
      <c r="H301" s="153"/>
      <c r="I301" s="147"/>
      <c r="J301" s="153"/>
      <c r="K301" s="147"/>
      <c r="L301" s="153"/>
      <c r="M301" s="16"/>
      <c r="N301" s="17"/>
      <c r="O301" s="16"/>
      <c r="P301" s="17"/>
    </row>
    <row r="302" spans="1:16" ht="12.75" hidden="1" customHeight="1">
      <c r="A302" s="38"/>
      <c r="B302" s="37" t="s">
        <v>372</v>
      </c>
      <c r="C302" s="30"/>
      <c r="D302" s="30"/>
      <c r="E302" s="37"/>
      <c r="F302" s="30"/>
      <c r="G302" s="147"/>
      <c r="H302" s="148"/>
      <c r="I302" s="147"/>
      <c r="J302" s="188"/>
      <c r="K302" s="147"/>
      <c r="L302" s="188"/>
      <c r="M302" s="16">
        <v>21140</v>
      </c>
      <c r="N302" s="17"/>
      <c r="O302" s="16">
        <v>47583.6</v>
      </c>
      <c r="P302" s="17"/>
    </row>
    <row r="303" spans="1:16" ht="30.75" hidden="1" customHeight="1">
      <c r="A303" s="40"/>
      <c r="B303" s="37" t="s">
        <v>372</v>
      </c>
      <c r="C303" s="30"/>
      <c r="D303" s="30"/>
      <c r="E303" s="37"/>
      <c r="F303" s="30"/>
      <c r="G303" s="147"/>
      <c r="H303" s="153"/>
      <c r="I303" s="147"/>
      <c r="J303" s="153"/>
      <c r="K303" s="147"/>
      <c r="L303" s="153"/>
      <c r="M303" s="16"/>
      <c r="N303" s="17"/>
      <c r="O303" s="16"/>
      <c r="P303" s="17"/>
    </row>
    <row r="304" spans="1:16" ht="12.75" hidden="1" customHeight="1">
      <c r="A304" s="38"/>
      <c r="B304" s="37" t="s">
        <v>372</v>
      </c>
      <c r="C304" s="30"/>
      <c r="D304" s="30"/>
      <c r="E304" s="37"/>
      <c r="F304" s="30"/>
      <c r="G304" s="147"/>
      <c r="H304" s="148"/>
      <c r="I304" s="147"/>
      <c r="J304" s="188"/>
      <c r="K304" s="147"/>
      <c r="L304" s="188"/>
      <c r="M304" s="16" t="e">
        <f>M305</f>
        <v>#REF!</v>
      </c>
      <c r="N304" s="17"/>
      <c r="O304" s="16" t="e">
        <f>O305</f>
        <v>#REF!</v>
      </c>
      <c r="P304" s="17"/>
    </row>
    <row r="305" spans="1:16" ht="12.75" hidden="1" customHeight="1">
      <c r="A305" s="29"/>
      <c r="B305" s="37" t="s">
        <v>372</v>
      </c>
      <c r="C305" s="30"/>
      <c r="D305" s="30"/>
      <c r="E305" s="30"/>
      <c r="F305" s="41"/>
      <c r="G305" s="147"/>
      <c r="H305" s="148"/>
      <c r="I305" s="147"/>
      <c r="J305" s="188"/>
      <c r="K305" s="147"/>
      <c r="L305" s="188"/>
      <c r="M305" s="16" t="e">
        <f>M306</f>
        <v>#REF!</v>
      </c>
      <c r="N305" s="17"/>
      <c r="O305" s="16" t="e">
        <f>O306</f>
        <v>#REF!</v>
      </c>
      <c r="P305" s="17"/>
    </row>
    <row r="306" spans="1:16" ht="12.75" hidden="1" customHeight="1">
      <c r="A306" s="29"/>
      <c r="B306" s="37" t="s">
        <v>372</v>
      </c>
      <c r="C306" s="30"/>
      <c r="D306" s="30"/>
      <c r="E306" s="30"/>
      <c r="F306" s="41"/>
      <c r="G306" s="147"/>
      <c r="H306" s="148"/>
      <c r="I306" s="147"/>
      <c r="J306" s="188"/>
      <c r="K306" s="147"/>
      <c r="L306" s="188"/>
      <c r="M306" s="16" t="e">
        <f>#REF!</f>
        <v>#REF!</v>
      </c>
      <c r="N306" s="17"/>
      <c r="O306" s="16" t="e">
        <f>#REF!</f>
        <v>#REF!</v>
      </c>
      <c r="P306" s="17"/>
    </row>
    <row r="307" spans="1:16" ht="24">
      <c r="A307" s="38" t="s">
        <v>95</v>
      </c>
      <c r="B307" s="37" t="s">
        <v>372</v>
      </c>
      <c r="C307" s="43" t="s">
        <v>94</v>
      </c>
      <c r="D307" s="44" t="s">
        <v>289</v>
      </c>
      <c r="E307" s="44"/>
      <c r="F307" s="44"/>
      <c r="G307" s="192">
        <f>G326</f>
        <v>5000</v>
      </c>
      <c r="H307" s="193"/>
      <c r="I307" s="160">
        <f>I326</f>
        <v>5000</v>
      </c>
      <c r="J307" s="167"/>
      <c r="K307" s="160">
        <f>K326</f>
        <v>5000</v>
      </c>
      <c r="L307" s="167"/>
      <c r="M307" s="18"/>
      <c r="N307" s="19"/>
      <c r="O307" s="18"/>
      <c r="P307" s="19"/>
    </row>
    <row r="308" spans="1:16" ht="24" hidden="1" customHeight="1">
      <c r="A308" s="38" t="s">
        <v>126</v>
      </c>
      <c r="B308" s="37" t="s">
        <v>372</v>
      </c>
      <c r="C308" s="37"/>
      <c r="D308" s="37" t="s">
        <v>127</v>
      </c>
      <c r="E308" s="41"/>
      <c r="F308" s="41"/>
      <c r="G308" s="180"/>
      <c r="H308" s="186"/>
      <c r="I308" s="182"/>
      <c r="J308" s="187"/>
      <c r="K308" s="182"/>
      <c r="L308" s="187"/>
      <c r="M308" s="18"/>
      <c r="N308" s="19"/>
      <c r="O308" s="18"/>
      <c r="P308" s="19"/>
    </row>
    <row r="309" spans="1:16" ht="24" hidden="1" customHeight="1">
      <c r="A309" s="38" t="s">
        <v>166</v>
      </c>
      <c r="B309" s="37" t="s">
        <v>372</v>
      </c>
      <c r="C309" s="42" t="s">
        <v>94</v>
      </c>
      <c r="D309" s="42" t="s">
        <v>167</v>
      </c>
      <c r="E309" s="42"/>
      <c r="F309" s="41"/>
      <c r="G309" s="180"/>
      <c r="H309" s="186"/>
      <c r="I309" s="182"/>
      <c r="J309" s="187"/>
      <c r="K309" s="182"/>
      <c r="L309" s="187"/>
      <c r="M309" s="151" t="e">
        <f>#REF!</f>
        <v>#REF!</v>
      </c>
      <c r="N309" s="152"/>
      <c r="O309" s="151" t="e">
        <f>#REF!</f>
        <v>#REF!</v>
      </c>
      <c r="P309" s="152"/>
    </row>
    <row r="310" spans="1:16" ht="24" hidden="1" customHeight="1">
      <c r="A310" s="38" t="s">
        <v>138</v>
      </c>
      <c r="B310" s="37" t="s">
        <v>372</v>
      </c>
      <c r="C310" s="41" t="s">
        <v>94</v>
      </c>
      <c r="D310" s="42" t="s">
        <v>137</v>
      </c>
      <c r="E310" s="41"/>
      <c r="F310" s="41"/>
      <c r="G310" s="147"/>
      <c r="H310" s="148"/>
      <c r="I310" s="156"/>
      <c r="J310" s="166"/>
      <c r="K310" s="156"/>
      <c r="L310" s="166"/>
      <c r="M310" s="16">
        <f>M313</f>
        <v>20000</v>
      </c>
      <c r="N310" s="17"/>
      <c r="O310" s="16">
        <f>O313</f>
        <v>0</v>
      </c>
      <c r="P310" s="17"/>
    </row>
    <row r="311" spans="1:16" ht="24" hidden="1" customHeight="1">
      <c r="A311" s="29" t="s">
        <v>106</v>
      </c>
      <c r="B311" s="37" t="s">
        <v>372</v>
      </c>
      <c r="C311" s="41" t="s">
        <v>94</v>
      </c>
      <c r="D311" s="41" t="s">
        <v>139</v>
      </c>
      <c r="E311" s="41"/>
      <c r="F311" s="41"/>
      <c r="G311" s="147"/>
      <c r="H311" s="153"/>
      <c r="I311" s="156"/>
      <c r="J311" s="157"/>
      <c r="K311" s="156"/>
      <c r="L311" s="157"/>
      <c r="M311" s="16"/>
      <c r="N311" s="17"/>
      <c r="O311" s="16"/>
      <c r="P311" s="17"/>
    </row>
    <row r="312" spans="1:16" ht="60" hidden="1" customHeight="1">
      <c r="A312" s="39" t="s">
        <v>103</v>
      </c>
      <c r="B312" s="37" t="s">
        <v>372</v>
      </c>
      <c r="C312" s="41" t="s">
        <v>94</v>
      </c>
      <c r="D312" s="41" t="s">
        <v>140</v>
      </c>
      <c r="E312" s="41"/>
      <c r="F312" s="41"/>
      <c r="G312" s="147"/>
      <c r="H312" s="153"/>
      <c r="I312" s="156"/>
      <c r="J312" s="157"/>
      <c r="K312" s="156"/>
      <c r="L312" s="157"/>
      <c r="M312" s="16"/>
      <c r="N312" s="17"/>
      <c r="O312" s="16"/>
      <c r="P312" s="17"/>
    </row>
    <row r="313" spans="1:16" ht="24" hidden="1" customHeight="1">
      <c r="A313" s="29" t="s">
        <v>114</v>
      </c>
      <c r="B313" s="37" t="s">
        <v>372</v>
      </c>
      <c r="C313" s="41" t="s">
        <v>94</v>
      </c>
      <c r="D313" s="41" t="s">
        <v>140</v>
      </c>
      <c r="E313" s="42" t="s">
        <v>9</v>
      </c>
      <c r="F313" s="41"/>
      <c r="G313" s="147"/>
      <c r="H313" s="148"/>
      <c r="I313" s="156"/>
      <c r="J313" s="166"/>
      <c r="K313" s="156"/>
      <c r="L313" s="166"/>
      <c r="M313" s="16">
        <f>M314</f>
        <v>20000</v>
      </c>
      <c r="N313" s="17"/>
      <c r="O313" s="16">
        <f>O314</f>
        <v>0</v>
      </c>
      <c r="P313" s="17"/>
    </row>
    <row r="314" spans="1:16" ht="25.5" hidden="1" customHeight="1">
      <c r="A314" s="50" t="s">
        <v>115</v>
      </c>
      <c r="B314" s="37" t="s">
        <v>372</v>
      </c>
      <c r="C314" s="41" t="s">
        <v>94</v>
      </c>
      <c r="D314" s="41" t="s">
        <v>140</v>
      </c>
      <c r="E314" s="42" t="s">
        <v>28</v>
      </c>
      <c r="F314" s="41"/>
      <c r="G314" s="147"/>
      <c r="H314" s="148"/>
      <c r="I314" s="156"/>
      <c r="J314" s="166"/>
      <c r="K314" s="156"/>
      <c r="L314" s="166"/>
      <c r="M314" s="16">
        <f>M315</f>
        <v>20000</v>
      </c>
      <c r="N314" s="17"/>
      <c r="O314" s="16">
        <f>O315</f>
        <v>0</v>
      </c>
      <c r="P314" s="17"/>
    </row>
    <row r="315" spans="1:16" ht="24" hidden="1" customHeight="1">
      <c r="A315" s="29" t="s">
        <v>116</v>
      </c>
      <c r="B315" s="37" t="s">
        <v>372</v>
      </c>
      <c r="C315" s="41" t="s">
        <v>94</v>
      </c>
      <c r="D315" s="41" t="s">
        <v>140</v>
      </c>
      <c r="E315" s="42" t="s">
        <v>78</v>
      </c>
      <c r="F315" s="41"/>
      <c r="G315" s="147"/>
      <c r="H315" s="148"/>
      <c r="I315" s="156"/>
      <c r="J315" s="166"/>
      <c r="K315" s="156"/>
      <c r="L315" s="166"/>
      <c r="M315" s="16">
        <f>M316</f>
        <v>20000</v>
      </c>
      <c r="N315" s="17"/>
      <c r="O315" s="16">
        <f>O316</f>
        <v>0</v>
      </c>
      <c r="P315" s="17"/>
    </row>
    <row r="316" spans="1:16" ht="12.75" hidden="1" customHeight="1">
      <c r="A316" s="76" t="s">
        <v>11</v>
      </c>
      <c r="B316" s="37" t="s">
        <v>372</v>
      </c>
      <c r="C316" s="41" t="s">
        <v>94</v>
      </c>
      <c r="D316" s="41" t="s">
        <v>140</v>
      </c>
      <c r="E316" s="41" t="s">
        <v>78</v>
      </c>
      <c r="F316" s="41" t="s">
        <v>9</v>
      </c>
      <c r="G316" s="147"/>
      <c r="H316" s="148"/>
      <c r="I316" s="156"/>
      <c r="J316" s="166"/>
      <c r="K316" s="156"/>
      <c r="L316" s="166"/>
      <c r="M316" s="16">
        <f>M317</f>
        <v>20000</v>
      </c>
      <c r="N316" s="17"/>
      <c r="O316" s="16">
        <f>O317</f>
        <v>0</v>
      </c>
      <c r="P316" s="17"/>
    </row>
    <row r="317" spans="1:16" ht="12.75" hidden="1" customHeight="1">
      <c r="A317" s="29" t="s">
        <v>30</v>
      </c>
      <c r="B317" s="37" t="s">
        <v>372</v>
      </c>
      <c r="C317" s="41" t="s">
        <v>94</v>
      </c>
      <c r="D317" s="41" t="s">
        <v>140</v>
      </c>
      <c r="E317" s="41" t="s">
        <v>78</v>
      </c>
      <c r="F317" s="41" t="s">
        <v>12</v>
      </c>
      <c r="G317" s="147"/>
      <c r="H317" s="148"/>
      <c r="I317" s="156"/>
      <c r="J317" s="166"/>
      <c r="K317" s="156"/>
      <c r="L317" s="166"/>
      <c r="M317" s="16">
        <v>20000</v>
      </c>
      <c r="N317" s="17"/>
      <c r="O317" s="16">
        <v>0</v>
      </c>
      <c r="P317" s="17"/>
    </row>
    <row r="318" spans="1:16" ht="24" hidden="1" customHeight="1">
      <c r="A318" s="38" t="s">
        <v>144</v>
      </c>
      <c r="B318" s="37" t="s">
        <v>372</v>
      </c>
      <c r="C318" s="41" t="s">
        <v>94</v>
      </c>
      <c r="D318" s="42" t="s">
        <v>141</v>
      </c>
      <c r="E318" s="41"/>
      <c r="F318" s="41"/>
      <c r="G318" s="147"/>
      <c r="H318" s="148"/>
      <c r="I318" s="156"/>
      <c r="J318" s="166"/>
      <c r="K318" s="156"/>
      <c r="L318" s="166"/>
      <c r="M318" s="16"/>
      <c r="N318" s="17"/>
      <c r="O318" s="16"/>
      <c r="P318" s="17"/>
    </row>
    <row r="319" spans="1:16" ht="24" hidden="1" customHeight="1">
      <c r="A319" s="29" t="s">
        <v>106</v>
      </c>
      <c r="B319" s="37" t="s">
        <v>372</v>
      </c>
      <c r="C319" s="41" t="s">
        <v>94</v>
      </c>
      <c r="D319" s="41" t="s">
        <v>142</v>
      </c>
      <c r="E319" s="41"/>
      <c r="F319" s="41"/>
      <c r="G319" s="147"/>
      <c r="H319" s="153"/>
      <c r="I319" s="156"/>
      <c r="J319" s="157"/>
      <c r="K319" s="156"/>
      <c r="L319" s="157"/>
      <c r="M319" s="16"/>
      <c r="N319" s="17"/>
      <c r="O319" s="16"/>
      <c r="P319" s="17"/>
    </row>
    <row r="320" spans="1:16" ht="60" hidden="1" customHeight="1">
      <c r="A320" s="39" t="s">
        <v>103</v>
      </c>
      <c r="B320" s="37" t="s">
        <v>372</v>
      </c>
      <c r="C320" s="41" t="s">
        <v>94</v>
      </c>
      <c r="D320" s="41" t="s">
        <v>143</v>
      </c>
      <c r="E320" s="41"/>
      <c r="F320" s="41"/>
      <c r="G320" s="147"/>
      <c r="H320" s="153"/>
      <c r="I320" s="156"/>
      <c r="J320" s="157"/>
      <c r="K320" s="156"/>
      <c r="L320" s="157"/>
      <c r="M320" s="16"/>
      <c r="N320" s="17"/>
      <c r="O320" s="16"/>
      <c r="P320" s="17"/>
    </row>
    <row r="321" spans="1:16" ht="24" hidden="1" customHeight="1">
      <c r="A321" s="29" t="s">
        <v>114</v>
      </c>
      <c r="B321" s="37" t="s">
        <v>372</v>
      </c>
      <c r="C321" s="41" t="s">
        <v>94</v>
      </c>
      <c r="D321" s="41" t="s">
        <v>143</v>
      </c>
      <c r="E321" s="42" t="s">
        <v>9</v>
      </c>
      <c r="F321" s="41"/>
      <c r="G321" s="147"/>
      <c r="H321" s="148"/>
      <c r="I321" s="156"/>
      <c r="J321" s="166"/>
      <c r="K321" s="156"/>
      <c r="L321" s="166"/>
      <c r="M321" s="16"/>
      <c r="N321" s="17"/>
      <c r="O321" s="16"/>
      <c r="P321" s="17"/>
    </row>
    <row r="322" spans="1:16" ht="25.5" hidden="1" customHeight="1">
      <c r="A322" s="50" t="s">
        <v>115</v>
      </c>
      <c r="B322" s="37" t="s">
        <v>372</v>
      </c>
      <c r="C322" s="41" t="s">
        <v>94</v>
      </c>
      <c r="D322" s="41" t="s">
        <v>143</v>
      </c>
      <c r="E322" s="42" t="s">
        <v>28</v>
      </c>
      <c r="F322" s="41"/>
      <c r="G322" s="147"/>
      <c r="H322" s="148"/>
      <c r="I322" s="156"/>
      <c r="J322" s="166"/>
      <c r="K322" s="156"/>
      <c r="L322" s="166"/>
      <c r="M322" s="16"/>
      <c r="N322" s="17"/>
      <c r="O322" s="16"/>
      <c r="P322" s="17"/>
    </row>
    <row r="323" spans="1:16" ht="24" hidden="1" customHeight="1">
      <c r="A323" s="29" t="s">
        <v>116</v>
      </c>
      <c r="B323" s="37" t="s">
        <v>372</v>
      </c>
      <c r="C323" s="41" t="s">
        <v>94</v>
      </c>
      <c r="D323" s="41" t="s">
        <v>143</v>
      </c>
      <c r="E323" s="42" t="s">
        <v>78</v>
      </c>
      <c r="F323" s="41"/>
      <c r="G323" s="147"/>
      <c r="H323" s="148"/>
      <c r="I323" s="156"/>
      <c r="J323" s="166"/>
      <c r="K323" s="156"/>
      <c r="L323" s="166"/>
      <c r="M323" s="16"/>
      <c r="N323" s="17"/>
      <c r="O323" s="16"/>
      <c r="P323" s="17"/>
    </row>
    <row r="324" spans="1:16" ht="12.75" hidden="1" customHeight="1">
      <c r="A324" s="76" t="s">
        <v>11</v>
      </c>
      <c r="B324" s="37" t="s">
        <v>372</v>
      </c>
      <c r="C324" s="41" t="s">
        <v>94</v>
      </c>
      <c r="D324" s="41" t="s">
        <v>143</v>
      </c>
      <c r="E324" s="41" t="s">
        <v>78</v>
      </c>
      <c r="F324" s="41" t="s">
        <v>9</v>
      </c>
      <c r="G324" s="147"/>
      <c r="H324" s="148"/>
      <c r="I324" s="156"/>
      <c r="J324" s="166"/>
      <c r="K324" s="156"/>
      <c r="L324" s="166"/>
      <c r="M324" s="16"/>
      <c r="N324" s="17"/>
      <c r="O324" s="16"/>
      <c r="P324" s="17"/>
    </row>
    <row r="325" spans="1:16" ht="12.75" hidden="1" customHeight="1">
      <c r="A325" s="29" t="s">
        <v>30</v>
      </c>
      <c r="B325" s="37" t="s">
        <v>372</v>
      </c>
      <c r="C325" s="41" t="s">
        <v>94</v>
      </c>
      <c r="D325" s="41" t="s">
        <v>143</v>
      </c>
      <c r="E325" s="41" t="s">
        <v>78</v>
      </c>
      <c r="F325" s="41" t="s">
        <v>12</v>
      </c>
      <c r="G325" s="147"/>
      <c r="H325" s="148"/>
      <c r="I325" s="156"/>
      <c r="J325" s="166"/>
      <c r="K325" s="156"/>
      <c r="L325" s="166"/>
      <c r="M325" s="16"/>
      <c r="N325" s="17"/>
      <c r="O325" s="16"/>
      <c r="P325" s="17"/>
    </row>
    <row r="326" spans="1:16" ht="37.5" customHeight="1">
      <c r="A326" s="84" t="s">
        <v>332</v>
      </c>
      <c r="B326" s="37" t="s">
        <v>372</v>
      </c>
      <c r="C326" s="41"/>
      <c r="D326" s="44" t="s">
        <v>289</v>
      </c>
      <c r="E326" s="41"/>
      <c r="F326" s="41"/>
      <c r="G326" s="160">
        <f>G328</f>
        <v>5000</v>
      </c>
      <c r="H326" s="167"/>
      <c r="I326" s="164">
        <f>I328</f>
        <v>5000</v>
      </c>
      <c r="J326" s="168"/>
      <c r="K326" s="164">
        <f>K328</f>
        <v>5000</v>
      </c>
      <c r="L326" s="168"/>
      <c r="M326" s="16"/>
      <c r="N326" s="17"/>
      <c r="O326" s="16"/>
      <c r="P326" s="17"/>
    </row>
    <row r="327" spans="1:16" ht="38.25" hidden="1" customHeight="1">
      <c r="A327" s="38" t="s">
        <v>362</v>
      </c>
      <c r="B327" s="37" t="s">
        <v>372</v>
      </c>
      <c r="C327" s="42" t="s">
        <v>94</v>
      </c>
      <c r="D327" s="42" t="s">
        <v>290</v>
      </c>
      <c r="E327" s="41"/>
      <c r="F327" s="41"/>
      <c r="G327" s="180">
        <f>G328</f>
        <v>5000</v>
      </c>
      <c r="H327" s="186"/>
      <c r="I327" s="182">
        <f>I328</f>
        <v>5000</v>
      </c>
      <c r="J327" s="187"/>
      <c r="K327" s="182">
        <f>K328</f>
        <v>5000</v>
      </c>
      <c r="L327" s="187"/>
      <c r="M327" s="16">
        <f>M330</f>
        <v>0</v>
      </c>
      <c r="N327" s="17"/>
      <c r="O327" s="16">
        <f>O330</f>
        <v>0</v>
      </c>
      <c r="P327" s="17"/>
    </row>
    <row r="328" spans="1:16" ht="47.25" customHeight="1">
      <c r="A328" s="38" t="s">
        <v>226</v>
      </c>
      <c r="B328" s="37" t="s">
        <v>372</v>
      </c>
      <c r="C328" s="42" t="s">
        <v>94</v>
      </c>
      <c r="D328" s="42" t="s">
        <v>291</v>
      </c>
      <c r="E328" s="42"/>
      <c r="F328" s="41"/>
      <c r="G328" s="149">
        <f>G330</f>
        <v>5000</v>
      </c>
      <c r="H328" s="150"/>
      <c r="I328" s="151">
        <f>I330</f>
        <v>5000</v>
      </c>
      <c r="J328" s="152"/>
      <c r="K328" s="151">
        <f>K330</f>
        <v>5000</v>
      </c>
      <c r="L328" s="152"/>
      <c r="M328" s="16"/>
      <c r="N328" s="17"/>
      <c r="O328" s="16"/>
      <c r="P328" s="17"/>
    </row>
    <row r="329" spans="1:16" ht="41.25" hidden="1" customHeight="1">
      <c r="A329" s="39" t="s">
        <v>248</v>
      </c>
      <c r="B329" s="37" t="s">
        <v>372</v>
      </c>
      <c r="C329" s="41" t="s">
        <v>94</v>
      </c>
      <c r="D329" s="42" t="s">
        <v>291</v>
      </c>
      <c r="E329" s="42"/>
      <c r="F329" s="41"/>
      <c r="G329" s="149">
        <f>G330</f>
        <v>5000</v>
      </c>
      <c r="H329" s="150"/>
      <c r="I329" s="151">
        <f>I330</f>
        <v>5000</v>
      </c>
      <c r="J329" s="152"/>
      <c r="K329" s="151">
        <f>K330</f>
        <v>5000</v>
      </c>
      <c r="L329" s="152"/>
      <c r="M329" s="16"/>
      <c r="N329" s="17"/>
      <c r="O329" s="16"/>
      <c r="P329" s="17"/>
    </row>
    <row r="330" spans="1:16" ht="34.5" customHeight="1">
      <c r="A330" s="38" t="s">
        <v>114</v>
      </c>
      <c r="B330" s="37" t="s">
        <v>372</v>
      </c>
      <c r="C330" s="41" t="s">
        <v>94</v>
      </c>
      <c r="D330" s="42" t="s">
        <v>291</v>
      </c>
      <c r="E330" s="51" t="s">
        <v>9</v>
      </c>
      <c r="F330" s="41"/>
      <c r="G330" s="149">
        <f>G333</f>
        <v>5000</v>
      </c>
      <c r="H330" s="150"/>
      <c r="I330" s="151">
        <f>I333</f>
        <v>5000</v>
      </c>
      <c r="J330" s="152"/>
      <c r="K330" s="151">
        <f>K333</f>
        <v>5000</v>
      </c>
      <c r="L330" s="152"/>
      <c r="M330" s="16">
        <f>M331</f>
        <v>0</v>
      </c>
      <c r="N330" s="17"/>
      <c r="O330" s="16">
        <f>O331</f>
        <v>0</v>
      </c>
      <c r="P330" s="17"/>
    </row>
    <row r="331" spans="1:16" ht="17.25" hidden="1" customHeight="1">
      <c r="A331" s="39"/>
      <c r="B331" s="37" t="s">
        <v>372</v>
      </c>
      <c r="C331" s="41" t="s">
        <v>94</v>
      </c>
      <c r="D331" s="42" t="s">
        <v>291</v>
      </c>
      <c r="E331" s="42"/>
      <c r="F331" s="41"/>
      <c r="G331" s="149"/>
      <c r="H331" s="150"/>
      <c r="I331" s="151"/>
      <c r="J331" s="152"/>
      <c r="K331" s="151"/>
      <c r="L331" s="152"/>
      <c r="M331" s="16">
        <f>M332</f>
        <v>0</v>
      </c>
      <c r="N331" s="17"/>
      <c r="O331" s="16">
        <f>O332</f>
        <v>0</v>
      </c>
      <c r="P331" s="17"/>
    </row>
    <row r="332" spans="1:16" ht="12.75" hidden="1" customHeight="1">
      <c r="A332" s="29"/>
      <c r="B332" s="37" t="s">
        <v>372</v>
      </c>
      <c r="C332" s="41" t="s">
        <v>94</v>
      </c>
      <c r="D332" s="42" t="s">
        <v>291</v>
      </c>
      <c r="E332" s="51" t="s">
        <v>9</v>
      </c>
      <c r="F332" s="51"/>
      <c r="G332" s="149"/>
      <c r="H332" s="150"/>
      <c r="I332" s="151"/>
      <c r="J332" s="152"/>
      <c r="K332" s="151"/>
      <c r="L332" s="152"/>
      <c r="M332" s="16">
        <f>M333</f>
        <v>0</v>
      </c>
      <c r="N332" s="17"/>
      <c r="O332" s="16">
        <f>O333</f>
        <v>0</v>
      </c>
      <c r="P332" s="17"/>
    </row>
    <row r="333" spans="1:16" ht="25.5">
      <c r="A333" s="50" t="s">
        <v>115</v>
      </c>
      <c r="B333" s="37" t="s">
        <v>372</v>
      </c>
      <c r="C333" s="41" t="s">
        <v>94</v>
      </c>
      <c r="D333" s="42" t="s">
        <v>291</v>
      </c>
      <c r="E333" s="51">
        <v>240</v>
      </c>
      <c r="F333" s="51"/>
      <c r="G333" s="149">
        <f>G334</f>
        <v>5000</v>
      </c>
      <c r="H333" s="150"/>
      <c r="I333" s="151">
        <f>I334</f>
        <v>5000</v>
      </c>
      <c r="J333" s="152"/>
      <c r="K333" s="151">
        <f>K334</f>
        <v>5000</v>
      </c>
      <c r="L333" s="152"/>
      <c r="M333" s="16">
        <f>M334</f>
        <v>0</v>
      </c>
      <c r="N333" s="17"/>
      <c r="O333" s="16">
        <f>O334</f>
        <v>0</v>
      </c>
      <c r="P333" s="17"/>
    </row>
    <row r="334" spans="1:16" ht="21.75" customHeight="1">
      <c r="A334" s="29" t="s">
        <v>116</v>
      </c>
      <c r="B334" s="37" t="s">
        <v>372</v>
      </c>
      <c r="C334" s="41" t="s">
        <v>94</v>
      </c>
      <c r="D334" s="42" t="s">
        <v>291</v>
      </c>
      <c r="E334" s="51">
        <v>244</v>
      </c>
      <c r="F334" s="51"/>
      <c r="G334" s="149">
        <f>G336</f>
        <v>5000</v>
      </c>
      <c r="H334" s="150"/>
      <c r="I334" s="151">
        <f>I336</f>
        <v>5000</v>
      </c>
      <c r="J334" s="152"/>
      <c r="K334" s="151">
        <f>K336</f>
        <v>5000</v>
      </c>
      <c r="L334" s="152"/>
      <c r="M334" s="16">
        <v>0</v>
      </c>
      <c r="N334" s="17"/>
      <c r="O334" s="16">
        <v>0</v>
      </c>
      <c r="P334" s="17"/>
    </row>
    <row r="335" spans="1:16" ht="12.75" hidden="1" customHeight="1">
      <c r="A335" s="29" t="s">
        <v>21</v>
      </c>
      <c r="B335" s="37" t="s">
        <v>372</v>
      </c>
      <c r="C335" s="44" t="s">
        <v>94</v>
      </c>
      <c r="D335" s="42" t="s">
        <v>291</v>
      </c>
      <c r="E335" s="51">
        <v>244</v>
      </c>
      <c r="F335" s="51">
        <v>300</v>
      </c>
      <c r="G335" s="147"/>
      <c r="H335" s="148"/>
      <c r="I335" s="156"/>
      <c r="J335" s="166"/>
      <c r="K335" s="156"/>
      <c r="L335" s="166"/>
      <c r="M335" s="16">
        <v>0</v>
      </c>
      <c r="N335" s="17"/>
      <c r="O335" s="16">
        <v>0</v>
      </c>
      <c r="P335" s="17"/>
    </row>
    <row r="336" spans="1:16" ht="27.75" hidden="1" customHeight="1">
      <c r="A336" s="29" t="s">
        <v>198</v>
      </c>
      <c r="B336" s="37" t="s">
        <v>372</v>
      </c>
      <c r="C336" s="41" t="s">
        <v>94</v>
      </c>
      <c r="D336" s="42" t="s">
        <v>291</v>
      </c>
      <c r="E336" s="41" t="s">
        <v>78</v>
      </c>
      <c r="F336" s="41" t="s">
        <v>194</v>
      </c>
      <c r="G336" s="147">
        <v>5000</v>
      </c>
      <c r="H336" s="153"/>
      <c r="I336" s="156">
        <v>5000</v>
      </c>
      <c r="J336" s="157"/>
      <c r="K336" s="156">
        <v>5000</v>
      </c>
      <c r="L336" s="157"/>
      <c r="M336" s="16"/>
      <c r="N336" s="17"/>
      <c r="O336" s="16"/>
      <c r="P336" s="17"/>
    </row>
    <row r="337" spans="1:16" ht="72" hidden="1" customHeight="1">
      <c r="A337" s="84" t="s">
        <v>103</v>
      </c>
      <c r="B337" s="37" t="s">
        <v>372</v>
      </c>
      <c r="C337" s="44"/>
      <c r="D337" s="41" t="s">
        <v>125</v>
      </c>
      <c r="E337" s="44"/>
      <c r="F337" s="44"/>
      <c r="G337" s="147"/>
      <c r="H337" s="153"/>
      <c r="I337" s="156"/>
      <c r="J337" s="157"/>
      <c r="K337" s="156"/>
      <c r="L337" s="157"/>
      <c r="M337" s="16"/>
      <c r="N337" s="17"/>
      <c r="O337" s="16"/>
      <c r="P337" s="17"/>
    </row>
    <row r="338" spans="1:16" ht="24" hidden="1" customHeight="1">
      <c r="A338" s="38" t="s">
        <v>114</v>
      </c>
      <c r="B338" s="37" t="s">
        <v>372</v>
      </c>
      <c r="C338" s="44" t="s">
        <v>94</v>
      </c>
      <c r="D338" s="41" t="s">
        <v>125</v>
      </c>
      <c r="E338" s="43" t="s">
        <v>9</v>
      </c>
      <c r="F338" s="44"/>
      <c r="G338" s="147"/>
      <c r="H338" s="148"/>
      <c r="I338" s="156"/>
      <c r="J338" s="166"/>
      <c r="K338" s="156"/>
      <c r="L338" s="166"/>
      <c r="M338" s="16">
        <v>0</v>
      </c>
      <c r="N338" s="17"/>
      <c r="O338" s="16">
        <v>0</v>
      </c>
      <c r="P338" s="17"/>
    </row>
    <row r="339" spans="1:16" ht="25.5" hidden="1" customHeight="1">
      <c r="A339" s="40" t="s">
        <v>115</v>
      </c>
      <c r="B339" s="37" t="s">
        <v>372</v>
      </c>
      <c r="C339" s="44" t="s">
        <v>94</v>
      </c>
      <c r="D339" s="41" t="s">
        <v>125</v>
      </c>
      <c r="E339" s="43" t="s">
        <v>28</v>
      </c>
      <c r="F339" s="44"/>
      <c r="G339" s="147"/>
      <c r="H339" s="148"/>
      <c r="I339" s="156"/>
      <c r="J339" s="166"/>
      <c r="K339" s="156"/>
      <c r="L339" s="166"/>
      <c r="M339" s="16">
        <v>0</v>
      </c>
      <c r="N339" s="17"/>
      <c r="O339" s="16">
        <v>0</v>
      </c>
      <c r="P339" s="17"/>
    </row>
    <row r="340" spans="1:16" ht="24" hidden="1" customHeight="1">
      <c r="A340" s="38" t="s">
        <v>116</v>
      </c>
      <c r="B340" s="37" t="s">
        <v>372</v>
      </c>
      <c r="C340" s="44" t="s">
        <v>94</v>
      </c>
      <c r="D340" s="41" t="s">
        <v>125</v>
      </c>
      <c r="E340" s="43" t="s">
        <v>78</v>
      </c>
      <c r="F340" s="44"/>
      <c r="G340" s="147"/>
      <c r="H340" s="148"/>
      <c r="I340" s="156"/>
      <c r="J340" s="166"/>
      <c r="K340" s="156"/>
      <c r="L340" s="166"/>
      <c r="M340" s="16">
        <v>0</v>
      </c>
      <c r="N340" s="17"/>
      <c r="O340" s="16">
        <v>0</v>
      </c>
      <c r="P340" s="17"/>
    </row>
    <row r="341" spans="1:16" ht="12.75" hidden="1" customHeight="1">
      <c r="A341" s="76" t="s">
        <v>11</v>
      </c>
      <c r="B341" s="37" t="s">
        <v>372</v>
      </c>
      <c r="C341" s="44" t="s">
        <v>94</v>
      </c>
      <c r="D341" s="41" t="s">
        <v>125</v>
      </c>
      <c r="E341" s="44" t="s">
        <v>78</v>
      </c>
      <c r="F341" s="44" t="s">
        <v>10</v>
      </c>
      <c r="G341" s="147"/>
      <c r="H341" s="148"/>
      <c r="I341" s="156"/>
      <c r="J341" s="166"/>
      <c r="K341" s="156"/>
      <c r="L341" s="166"/>
      <c r="M341" s="16">
        <v>0</v>
      </c>
      <c r="N341" s="17"/>
      <c r="O341" s="16">
        <v>0</v>
      </c>
      <c r="P341" s="17"/>
    </row>
    <row r="342" spans="1:16" ht="12.75" hidden="1" customHeight="1">
      <c r="A342" s="29" t="s">
        <v>30</v>
      </c>
      <c r="B342" s="37" t="s">
        <v>372</v>
      </c>
      <c r="C342" s="44" t="s">
        <v>94</v>
      </c>
      <c r="D342" s="41" t="s">
        <v>125</v>
      </c>
      <c r="E342" s="44" t="s">
        <v>78</v>
      </c>
      <c r="F342" s="44" t="s">
        <v>12</v>
      </c>
      <c r="G342" s="147"/>
      <c r="H342" s="148"/>
      <c r="I342" s="156"/>
      <c r="J342" s="166"/>
      <c r="K342" s="156"/>
      <c r="L342" s="166"/>
      <c r="M342" s="16">
        <v>0</v>
      </c>
      <c r="N342" s="17"/>
      <c r="O342" s="16">
        <v>0</v>
      </c>
      <c r="P342" s="17"/>
    </row>
    <row r="343" spans="1:16" ht="27.75" customHeight="1">
      <c r="A343" s="93" t="s">
        <v>318</v>
      </c>
      <c r="B343" s="37" t="s">
        <v>372</v>
      </c>
      <c r="C343" s="44" t="s">
        <v>34</v>
      </c>
      <c r="D343" s="41"/>
      <c r="E343" s="44"/>
      <c r="F343" s="44"/>
      <c r="G343" s="154">
        <f>G344+G350</f>
        <v>1933800</v>
      </c>
      <c r="H343" s="155"/>
      <c r="I343" s="200">
        <f>I344+I351</f>
        <v>436800</v>
      </c>
      <c r="J343" s="201"/>
      <c r="K343" s="200">
        <f>K344+K351</f>
        <v>425900</v>
      </c>
      <c r="L343" s="201"/>
      <c r="M343" s="59"/>
      <c r="N343" s="60"/>
      <c r="O343" s="59"/>
      <c r="P343" s="60"/>
    </row>
    <row r="344" spans="1:16" ht="27.75" customHeight="1" thickBot="1">
      <c r="A344" s="64" t="s">
        <v>378</v>
      </c>
      <c r="B344" s="37" t="s">
        <v>372</v>
      </c>
      <c r="C344" s="44" t="s">
        <v>377</v>
      </c>
      <c r="D344" s="41"/>
      <c r="E344" s="44"/>
      <c r="F344" s="44"/>
      <c r="G344" s="198">
        <f>G345</f>
        <v>60000</v>
      </c>
      <c r="H344" s="202"/>
      <c r="I344" s="156">
        <f>I345</f>
        <v>40000</v>
      </c>
      <c r="J344" s="157"/>
      <c r="K344" s="156">
        <f>K345</f>
        <v>40000</v>
      </c>
      <c r="L344" s="157"/>
      <c r="M344" s="59"/>
      <c r="N344" s="60"/>
      <c r="O344" s="59"/>
      <c r="P344" s="60"/>
    </row>
    <row r="345" spans="1:16" ht="18.75" customHeight="1" thickBot="1">
      <c r="A345" s="38" t="s">
        <v>292</v>
      </c>
      <c r="B345" s="37" t="s">
        <v>372</v>
      </c>
      <c r="C345" s="44" t="s">
        <v>377</v>
      </c>
      <c r="D345" s="41"/>
      <c r="E345" s="44"/>
      <c r="F345" s="44"/>
      <c r="G345" s="147">
        <f>G346</f>
        <v>60000</v>
      </c>
      <c r="H345" s="153"/>
      <c r="I345" s="156">
        <f>I346</f>
        <v>40000</v>
      </c>
      <c r="J345" s="157"/>
      <c r="K345" s="156">
        <f>K346</f>
        <v>40000</v>
      </c>
      <c r="L345" s="157"/>
      <c r="M345" s="59"/>
      <c r="N345" s="60"/>
      <c r="O345" s="59"/>
      <c r="P345" s="60"/>
    </row>
    <row r="346" spans="1:16" ht="32.25" customHeight="1" thickBot="1">
      <c r="A346" s="94" t="s">
        <v>379</v>
      </c>
      <c r="B346" s="37" t="s">
        <v>372</v>
      </c>
      <c r="C346" s="44" t="s">
        <v>377</v>
      </c>
      <c r="D346" s="41"/>
      <c r="E346" s="44"/>
      <c r="F346" s="44"/>
      <c r="G346" s="147">
        <f>G347</f>
        <v>60000</v>
      </c>
      <c r="H346" s="153"/>
      <c r="I346" s="156">
        <f>I347</f>
        <v>40000</v>
      </c>
      <c r="J346" s="157"/>
      <c r="K346" s="156">
        <f>K347</f>
        <v>40000</v>
      </c>
      <c r="L346" s="157"/>
      <c r="M346" s="59"/>
      <c r="N346" s="60"/>
      <c r="O346" s="59"/>
      <c r="P346" s="60"/>
    </row>
    <row r="347" spans="1:16" ht="27.75" customHeight="1">
      <c r="A347" s="38" t="s">
        <v>227</v>
      </c>
      <c r="B347" s="37" t="s">
        <v>372</v>
      </c>
      <c r="C347" s="44" t="s">
        <v>377</v>
      </c>
      <c r="D347" s="41" t="s">
        <v>295</v>
      </c>
      <c r="E347" s="44"/>
      <c r="F347" s="44"/>
      <c r="G347" s="147">
        <f>G348</f>
        <v>60000</v>
      </c>
      <c r="H347" s="153"/>
      <c r="I347" s="156">
        <f>I348</f>
        <v>40000</v>
      </c>
      <c r="J347" s="157"/>
      <c r="K347" s="156">
        <f>K348</f>
        <v>40000</v>
      </c>
      <c r="L347" s="157"/>
      <c r="M347" s="59"/>
      <c r="N347" s="60"/>
      <c r="O347" s="59"/>
      <c r="P347" s="60"/>
    </row>
    <row r="348" spans="1:16" ht="27.75" customHeight="1">
      <c r="A348" s="50" t="s">
        <v>115</v>
      </c>
      <c r="B348" s="37" t="s">
        <v>372</v>
      </c>
      <c r="C348" s="44" t="s">
        <v>377</v>
      </c>
      <c r="D348" s="41" t="s">
        <v>295</v>
      </c>
      <c r="E348" s="44" t="s">
        <v>28</v>
      </c>
      <c r="F348" s="44"/>
      <c r="G348" s="147">
        <f>G349</f>
        <v>60000</v>
      </c>
      <c r="H348" s="153"/>
      <c r="I348" s="156">
        <f>I349</f>
        <v>40000</v>
      </c>
      <c r="J348" s="157"/>
      <c r="K348" s="156">
        <f>K349</f>
        <v>40000</v>
      </c>
      <c r="L348" s="157"/>
      <c r="M348" s="59"/>
      <c r="N348" s="60"/>
      <c r="O348" s="59"/>
      <c r="P348" s="60"/>
    </row>
    <row r="349" spans="1:16" ht="27.75" customHeight="1">
      <c r="A349" s="29" t="s">
        <v>116</v>
      </c>
      <c r="B349" s="37" t="s">
        <v>372</v>
      </c>
      <c r="C349" s="44" t="s">
        <v>377</v>
      </c>
      <c r="D349" s="41" t="s">
        <v>295</v>
      </c>
      <c r="E349" s="44" t="s">
        <v>78</v>
      </c>
      <c r="F349" s="44"/>
      <c r="G349" s="147">
        <v>60000</v>
      </c>
      <c r="H349" s="153"/>
      <c r="I349" s="156">
        <v>40000</v>
      </c>
      <c r="J349" s="157"/>
      <c r="K349" s="156">
        <v>40000</v>
      </c>
      <c r="L349" s="157"/>
      <c r="M349" s="59"/>
      <c r="N349" s="60"/>
      <c r="O349" s="59"/>
      <c r="P349" s="60"/>
    </row>
    <row r="350" spans="1:16">
      <c r="A350" s="95" t="s">
        <v>41</v>
      </c>
      <c r="B350" s="37" t="s">
        <v>372</v>
      </c>
      <c r="C350" s="73" t="s">
        <v>48</v>
      </c>
      <c r="D350" s="72"/>
      <c r="E350" s="72"/>
      <c r="F350" s="72"/>
      <c r="G350" s="169">
        <v>1873800</v>
      </c>
      <c r="H350" s="170"/>
      <c r="I350" s="171">
        <f>I351</f>
        <v>396800</v>
      </c>
      <c r="J350" s="172"/>
      <c r="K350" s="171">
        <f>K351</f>
        <v>385900</v>
      </c>
      <c r="L350" s="172"/>
      <c r="M350" s="59"/>
      <c r="N350" s="60"/>
      <c r="O350" s="59"/>
      <c r="P350" s="60"/>
    </row>
    <row r="351" spans="1:16" ht="0.75" customHeight="1">
      <c r="A351" s="95" t="s">
        <v>41</v>
      </c>
      <c r="B351" s="37" t="s">
        <v>372</v>
      </c>
      <c r="C351" s="73" t="s">
        <v>48</v>
      </c>
      <c r="D351" s="72" t="s">
        <v>288</v>
      </c>
      <c r="E351" s="72"/>
      <c r="F351" s="72"/>
      <c r="G351" s="160">
        <f>G353+G369+G380</f>
        <v>417000</v>
      </c>
      <c r="H351" s="161"/>
      <c r="I351" s="164">
        <f>I353+I369+I380</f>
        <v>396800</v>
      </c>
      <c r="J351" s="165"/>
      <c r="K351" s="164">
        <f>K353+K369+K380</f>
        <v>385900</v>
      </c>
      <c r="L351" s="165"/>
      <c r="M351" s="16"/>
      <c r="N351" s="17"/>
      <c r="O351" s="16"/>
      <c r="P351" s="17"/>
    </row>
    <row r="352" spans="1:16" ht="27.75" customHeight="1">
      <c r="A352" s="38" t="s">
        <v>292</v>
      </c>
      <c r="B352" s="37" t="s">
        <v>372</v>
      </c>
      <c r="C352" s="43" t="s">
        <v>48</v>
      </c>
      <c r="D352" s="72" t="s">
        <v>288</v>
      </c>
      <c r="E352" s="44"/>
      <c r="F352" s="44"/>
      <c r="G352" s="192">
        <v>417000</v>
      </c>
      <c r="H352" s="193"/>
      <c r="I352" s="203">
        <f>I353+I369+I380</f>
        <v>396800</v>
      </c>
      <c r="J352" s="204"/>
      <c r="K352" s="203">
        <f>K353+K369+K380</f>
        <v>385900</v>
      </c>
      <c r="L352" s="204"/>
      <c r="M352" s="16"/>
      <c r="N352" s="17"/>
      <c r="O352" s="16"/>
      <c r="P352" s="17"/>
    </row>
    <row r="353" spans="1:16" ht="22.5" hidden="1" customHeight="1">
      <c r="A353" s="96" t="s">
        <v>293</v>
      </c>
      <c r="B353" s="37" t="s">
        <v>372</v>
      </c>
      <c r="C353" s="43" t="s">
        <v>48</v>
      </c>
      <c r="D353" s="42" t="s">
        <v>294</v>
      </c>
      <c r="E353" s="43"/>
      <c r="F353" s="43"/>
      <c r="G353" s="160">
        <f>G354</f>
        <v>0</v>
      </c>
      <c r="H353" s="167"/>
      <c r="I353" s="164">
        <f>I354</f>
        <v>40000</v>
      </c>
      <c r="J353" s="168"/>
      <c r="K353" s="164">
        <f>K354</f>
        <v>40000</v>
      </c>
      <c r="L353" s="168"/>
      <c r="M353" s="16"/>
      <c r="N353" s="17"/>
      <c r="O353" s="16"/>
      <c r="P353" s="17"/>
    </row>
    <row r="354" spans="1:16" ht="33.75" customHeight="1">
      <c r="A354" s="38" t="s">
        <v>227</v>
      </c>
      <c r="B354" s="37" t="s">
        <v>372</v>
      </c>
      <c r="C354" s="44" t="s">
        <v>48</v>
      </c>
      <c r="D354" s="41" t="s">
        <v>295</v>
      </c>
      <c r="E354" s="44"/>
      <c r="F354" s="44"/>
      <c r="G354" s="147">
        <f>G355</f>
        <v>0</v>
      </c>
      <c r="H354" s="148"/>
      <c r="I354" s="156">
        <f>I355</f>
        <v>40000</v>
      </c>
      <c r="J354" s="166"/>
      <c r="K354" s="156">
        <f>K355</f>
        <v>40000</v>
      </c>
      <c r="L354" s="166"/>
      <c r="M354" s="16"/>
      <c r="N354" s="17"/>
      <c r="O354" s="16"/>
      <c r="P354" s="17"/>
    </row>
    <row r="355" spans="1:16" ht="60">
      <c r="A355" s="39" t="s">
        <v>248</v>
      </c>
      <c r="B355" s="37" t="s">
        <v>372</v>
      </c>
      <c r="C355" s="41" t="s">
        <v>48</v>
      </c>
      <c r="D355" s="41" t="s">
        <v>295</v>
      </c>
      <c r="E355" s="41"/>
      <c r="F355" s="41"/>
      <c r="G355" s="149">
        <f>G356</f>
        <v>0</v>
      </c>
      <c r="H355" s="184"/>
      <c r="I355" s="151">
        <f>I356</f>
        <v>40000</v>
      </c>
      <c r="J355" s="185"/>
      <c r="K355" s="151">
        <f>K356</f>
        <v>40000</v>
      </c>
      <c r="L355" s="185"/>
      <c r="M355" s="16"/>
      <c r="N355" s="17"/>
      <c r="O355" s="16"/>
      <c r="P355" s="17"/>
    </row>
    <row r="356" spans="1:16" ht="24">
      <c r="A356" s="29" t="s">
        <v>114</v>
      </c>
      <c r="B356" s="37" t="s">
        <v>372</v>
      </c>
      <c r="C356" s="44" t="s">
        <v>48</v>
      </c>
      <c r="D356" s="41" t="s">
        <v>295</v>
      </c>
      <c r="E356" s="51" t="s">
        <v>9</v>
      </c>
      <c r="F356" s="119"/>
      <c r="G356" s="147">
        <f>G357</f>
        <v>0</v>
      </c>
      <c r="H356" s="148"/>
      <c r="I356" s="156">
        <f>I357</f>
        <v>40000</v>
      </c>
      <c r="J356" s="166"/>
      <c r="K356" s="156">
        <f>K357</f>
        <v>40000</v>
      </c>
      <c r="L356" s="166"/>
      <c r="M356" s="156" t="e">
        <f>M357+#REF!</f>
        <v>#REF!</v>
      </c>
      <c r="N356" s="157"/>
      <c r="O356" s="156" t="e">
        <f>O357+#REF!</f>
        <v>#REF!</v>
      </c>
      <c r="P356" s="157"/>
    </row>
    <row r="357" spans="1:16" ht="25.5">
      <c r="A357" s="50" t="s">
        <v>115</v>
      </c>
      <c r="B357" s="37" t="s">
        <v>372</v>
      </c>
      <c r="C357" s="44" t="s">
        <v>48</v>
      </c>
      <c r="D357" s="41" t="s">
        <v>295</v>
      </c>
      <c r="E357" s="51">
        <v>240</v>
      </c>
      <c r="F357" s="72"/>
      <c r="G357" s="147">
        <f>G358</f>
        <v>0</v>
      </c>
      <c r="H357" s="153"/>
      <c r="I357" s="156">
        <f>I358</f>
        <v>40000</v>
      </c>
      <c r="J357" s="157"/>
      <c r="K357" s="156">
        <f>K358</f>
        <v>40000</v>
      </c>
      <c r="L357" s="157"/>
      <c r="M357" s="156" t="e">
        <f>M358</f>
        <v>#REF!</v>
      </c>
      <c r="N357" s="157"/>
      <c r="O357" s="156" t="e">
        <f>O358</f>
        <v>#REF!</v>
      </c>
      <c r="P357" s="157"/>
    </row>
    <row r="358" spans="1:16" ht="26.25" customHeight="1">
      <c r="A358" s="29" t="s">
        <v>116</v>
      </c>
      <c r="B358" s="37" t="s">
        <v>372</v>
      </c>
      <c r="C358" s="44" t="s">
        <v>48</v>
      </c>
      <c r="D358" s="41" t="s">
        <v>295</v>
      </c>
      <c r="E358" s="51">
        <v>244</v>
      </c>
      <c r="F358" s="30"/>
      <c r="G358" s="147">
        <v>0</v>
      </c>
      <c r="H358" s="153"/>
      <c r="I358" s="158">
        <v>40000</v>
      </c>
      <c r="J358" s="159"/>
      <c r="K358" s="158">
        <v>40000</v>
      </c>
      <c r="L358" s="159"/>
      <c r="M358" s="156" t="e">
        <f>M363</f>
        <v>#REF!</v>
      </c>
      <c r="N358" s="157"/>
      <c r="O358" s="156" t="e">
        <f>O363</f>
        <v>#REF!</v>
      </c>
      <c r="P358" s="157"/>
    </row>
    <row r="359" spans="1:16" ht="0.75" hidden="1" customHeight="1">
      <c r="A359" s="29" t="s">
        <v>11</v>
      </c>
      <c r="B359" s="37" t="s">
        <v>372</v>
      </c>
      <c r="C359" s="44" t="s">
        <v>48</v>
      </c>
      <c r="D359" s="41" t="s">
        <v>295</v>
      </c>
      <c r="E359" s="51">
        <v>244</v>
      </c>
      <c r="F359" s="30" t="s">
        <v>9</v>
      </c>
      <c r="G359" s="147"/>
      <c r="H359" s="153"/>
      <c r="I359" s="156"/>
      <c r="J359" s="157"/>
      <c r="K359" s="156"/>
      <c r="L359" s="157"/>
      <c r="M359" s="16"/>
      <c r="N359" s="17"/>
      <c r="O359" s="16"/>
      <c r="P359" s="17"/>
    </row>
    <row r="360" spans="1:16" ht="15.75" hidden="1" customHeight="1">
      <c r="A360" s="29" t="s">
        <v>33</v>
      </c>
      <c r="B360" s="37" t="s">
        <v>372</v>
      </c>
      <c r="C360" s="44" t="s">
        <v>48</v>
      </c>
      <c r="D360" s="41" t="s">
        <v>295</v>
      </c>
      <c r="E360" s="51">
        <v>244</v>
      </c>
      <c r="F360" s="30" t="s">
        <v>35</v>
      </c>
      <c r="G360" s="147">
        <f>G361</f>
        <v>3000</v>
      </c>
      <c r="H360" s="153"/>
      <c r="I360" s="156">
        <f>I361</f>
        <v>3000</v>
      </c>
      <c r="J360" s="157"/>
      <c r="K360" s="156">
        <f>K361</f>
        <v>3000</v>
      </c>
      <c r="L360" s="157"/>
      <c r="M360" s="16"/>
      <c r="N360" s="17"/>
      <c r="O360" s="16"/>
      <c r="P360" s="17"/>
    </row>
    <row r="361" spans="1:16" ht="15.75" hidden="1" customHeight="1">
      <c r="A361" s="29" t="s">
        <v>30</v>
      </c>
      <c r="B361" s="37" t="s">
        <v>372</v>
      </c>
      <c r="C361" s="44" t="s">
        <v>48</v>
      </c>
      <c r="D361" s="41" t="s">
        <v>295</v>
      </c>
      <c r="E361" s="51">
        <v>244</v>
      </c>
      <c r="F361" s="30" t="s">
        <v>12</v>
      </c>
      <c r="G361" s="147">
        <v>3000</v>
      </c>
      <c r="H361" s="148"/>
      <c r="I361" s="156">
        <v>3000</v>
      </c>
      <c r="J361" s="166"/>
      <c r="K361" s="156">
        <v>3000</v>
      </c>
      <c r="L361" s="166"/>
      <c r="M361" s="16"/>
      <c r="N361" s="17"/>
      <c r="O361" s="16"/>
      <c r="P361" s="17"/>
    </row>
    <row r="362" spans="1:16" ht="0.75" hidden="1" customHeight="1">
      <c r="A362" s="29" t="s">
        <v>21</v>
      </c>
      <c r="B362" s="37" t="s">
        <v>372</v>
      </c>
      <c r="C362" s="44" t="s">
        <v>48</v>
      </c>
      <c r="D362" s="41" t="s">
        <v>168</v>
      </c>
      <c r="E362" s="51">
        <v>244</v>
      </c>
      <c r="F362" s="30" t="s">
        <v>23</v>
      </c>
      <c r="G362" s="147"/>
      <c r="H362" s="148"/>
      <c r="I362" s="156"/>
      <c r="J362" s="166"/>
      <c r="K362" s="156"/>
      <c r="L362" s="166"/>
      <c r="M362" s="16"/>
      <c r="N362" s="17"/>
      <c r="O362" s="16"/>
      <c r="P362" s="17"/>
    </row>
    <row r="363" spans="1:16" ht="12.75" hidden="1" customHeight="1">
      <c r="A363" s="97" t="s">
        <v>49</v>
      </c>
      <c r="B363" s="37" t="s">
        <v>372</v>
      </c>
      <c r="C363" s="44" t="s">
        <v>48</v>
      </c>
      <c r="D363" s="41" t="s">
        <v>168</v>
      </c>
      <c r="E363" s="51">
        <v>244</v>
      </c>
      <c r="F363" s="30" t="s">
        <v>50</v>
      </c>
      <c r="G363" s="147"/>
      <c r="H363" s="153"/>
      <c r="I363" s="156"/>
      <c r="J363" s="157"/>
      <c r="K363" s="156"/>
      <c r="L363" s="157"/>
      <c r="M363" s="156" t="e">
        <f>M364</f>
        <v>#REF!</v>
      </c>
      <c r="N363" s="157"/>
      <c r="O363" s="156" t="e">
        <f>O364</f>
        <v>#REF!</v>
      </c>
      <c r="P363" s="157"/>
    </row>
    <row r="364" spans="1:16" ht="12.75" hidden="1" customHeight="1">
      <c r="A364" s="29" t="s">
        <v>22</v>
      </c>
      <c r="B364" s="37" t="s">
        <v>372</v>
      </c>
      <c r="C364" s="44" t="s">
        <v>48</v>
      </c>
      <c r="D364" s="41" t="s">
        <v>168</v>
      </c>
      <c r="E364" s="51">
        <v>244</v>
      </c>
      <c r="F364" s="30" t="s">
        <v>24</v>
      </c>
      <c r="G364" s="147"/>
      <c r="H364" s="153"/>
      <c r="I364" s="156"/>
      <c r="J364" s="157"/>
      <c r="K364" s="156"/>
      <c r="L364" s="157"/>
      <c r="M364" s="156" t="e">
        <f>#REF!</f>
        <v>#REF!</v>
      </c>
      <c r="N364" s="157"/>
      <c r="O364" s="156" t="e">
        <f>#REF!</f>
        <v>#REF!</v>
      </c>
      <c r="P364" s="157"/>
    </row>
    <row r="365" spans="1:16" ht="12.75" hidden="1" customHeight="1">
      <c r="A365" s="29" t="s">
        <v>196</v>
      </c>
      <c r="B365" s="37" t="s">
        <v>372</v>
      </c>
      <c r="C365" s="44" t="s">
        <v>48</v>
      </c>
      <c r="D365" s="41" t="s">
        <v>168</v>
      </c>
      <c r="E365" s="51">
        <v>244</v>
      </c>
      <c r="F365" s="30" t="s">
        <v>192</v>
      </c>
      <c r="G365" s="147"/>
      <c r="H365" s="153"/>
      <c r="I365" s="156"/>
      <c r="J365" s="157"/>
      <c r="K365" s="156"/>
      <c r="L365" s="157"/>
      <c r="M365" s="16"/>
      <c r="N365" s="17"/>
      <c r="O365" s="16"/>
      <c r="P365" s="17"/>
    </row>
    <row r="366" spans="1:16" ht="12.75" hidden="1" customHeight="1">
      <c r="A366" s="29" t="s">
        <v>197</v>
      </c>
      <c r="B366" s="37" t="s">
        <v>372</v>
      </c>
      <c r="C366" s="44" t="s">
        <v>48</v>
      </c>
      <c r="D366" s="41" t="s">
        <v>168</v>
      </c>
      <c r="E366" s="51">
        <v>244</v>
      </c>
      <c r="F366" s="30" t="s">
        <v>193</v>
      </c>
      <c r="G366" s="147"/>
      <c r="H366" s="153"/>
      <c r="I366" s="156"/>
      <c r="J366" s="157"/>
      <c r="K366" s="156"/>
      <c r="L366" s="157"/>
      <c r="M366" s="16"/>
      <c r="N366" s="17"/>
      <c r="O366" s="16"/>
      <c r="P366" s="17"/>
    </row>
    <row r="367" spans="1:16" ht="24" hidden="1" customHeight="1">
      <c r="A367" s="29" t="s">
        <v>198</v>
      </c>
      <c r="B367" s="37" t="s">
        <v>372</v>
      </c>
      <c r="C367" s="44" t="s">
        <v>48</v>
      </c>
      <c r="D367" s="41" t="s">
        <v>168</v>
      </c>
      <c r="E367" s="51">
        <v>244</v>
      </c>
      <c r="F367" s="30" t="s">
        <v>194</v>
      </c>
      <c r="G367" s="147"/>
      <c r="H367" s="153"/>
      <c r="I367" s="156"/>
      <c r="J367" s="157"/>
      <c r="K367" s="156"/>
      <c r="L367" s="157"/>
      <c r="M367" s="16"/>
      <c r="N367" s="17"/>
      <c r="O367" s="16"/>
      <c r="P367" s="17"/>
    </row>
    <row r="368" spans="1:16" ht="24" hidden="1" customHeight="1">
      <c r="A368" s="29" t="s">
        <v>199</v>
      </c>
      <c r="B368" s="37" t="s">
        <v>372</v>
      </c>
      <c r="C368" s="44" t="s">
        <v>48</v>
      </c>
      <c r="D368" s="41" t="s">
        <v>168</v>
      </c>
      <c r="E368" s="51">
        <v>244</v>
      </c>
      <c r="F368" s="30" t="s">
        <v>195</v>
      </c>
      <c r="G368" s="147"/>
      <c r="H368" s="153"/>
      <c r="I368" s="156"/>
      <c r="J368" s="157"/>
      <c r="K368" s="156"/>
      <c r="L368" s="157"/>
      <c r="M368" s="16"/>
      <c r="N368" s="17"/>
      <c r="O368" s="16"/>
      <c r="P368" s="17"/>
    </row>
    <row r="369" spans="1:16" ht="25.5" hidden="1" customHeight="1">
      <c r="A369" s="93" t="s">
        <v>333</v>
      </c>
      <c r="B369" s="37" t="s">
        <v>372</v>
      </c>
      <c r="C369" s="43" t="s">
        <v>48</v>
      </c>
      <c r="D369" s="42" t="s">
        <v>296</v>
      </c>
      <c r="E369" s="51"/>
      <c r="F369" s="30"/>
      <c r="G369" s="160">
        <f>G370</f>
        <v>63000</v>
      </c>
      <c r="H369" s="167"/>
      <c r="I369" s="164">
        <f>I370</f>
        <v>5000</v>
      </c>
      <c r="J369" s="168"/>
      <c r="K369" s="164">
        <f>K370</f>
        <v>5000</v>
      </c>
      <c r="L369" s="168"/>
      <c r="M369" s="16"/>
      <c r="N369" s="17"/>
      <c r="O369" s="16"/>
      <c r="P369" s="17"/>
    </row>
    <row r="370" spans="1:16" ht="35.25" customHeight="1">
      <c r="A370" s="38" t="s">
        <v>334</v>
      </c>
      <c r="B370" s="37" t="s">
        <v>372</v>
      </c>
      <c r="C370" s="44" t="s">
        <v>48</v>
      </c>
      <c r="D370" s="41" t="s">
        <v>297</v>
      </c>
      <c r="E370" s="51"/>
      <c r="F370" s="30"/>
      <c r="G370" s="198">
        <f>G371</f>
        <v>63000</v>
      </c>
      <c r="H370" s="199"/>
      <c r="I370" s="156">
        <f>I371</f>
        <v>5000</v>
      </c>
      <c r="J370" s="166"/>
      <c r="K370" s="156">
        <f>K371</f>
        <v>5000</v>
      </c>
      <c r="L370" s="166"/>
      <c r="M370" s="16"/>
      <c r="N370" s="17"/>
      <c r="O370" s="16"/>
      <c r="P370" s="17"/>
    </row>
    <row r="371" spans="1:16" ht="60">
      <c r="A371" s="39" t="s">
        <v>103</v>
      </c>
      <c r="B371" s="37" t="s">
        <v>372</v>
      </c>
      <c r="C371" s="41" t="s">
        <v>48</v>
      </c>
      <c r="D371" s="41" t="s">
        <v>297</v>
      </c>
      <c r="E371" s="51"/>
      <c r="F371" s="30"/>
      <c r="G371" s="149">
        <f>G372</f>
        <v>63000</v>
      </c>
      <c r="H371" s="184"/>
      <c r="I371" s="151">
        <f>I372</f>
        <v>5000</v>
      </c>
      <c r="J371" s="185"/>
      <c r="K371" s="151">
        <f>K372</f>
        <v>5000</v>
      </c>
      <c r="L371" s="185"/>
      <c r="M371" s="16"/>
      <c r="N371" s="17"/>
      <c r="O371" s="16"/>
      <c r="P371" s="17"/>
    </row>
    <row r="372" spans="1:16" ht="24">
      <c r="A372" s="29" t="s">
        <v>114</v>
      </c>
      <c r="B372" s="37" t="s">
        <v>372</v>
      </c>
      <c r="C372" s="44" t="s">
        <v>48</v>
      </c>
      <c r="D372" s="41" t="s">
        <v>297</v>
      </c>
      <c r="E372" s="51">
        <v>200</v>
      </c>
      <c r="F372" s="30"/>
      <c r="G372" s="147">
        <f t="shared" ref="G372:K372" si="6">G373</f>
        <v>63000</v>
      </c>
      <c r="H372" s="148"/>
      <c r="I372" s="156">
        <f t="shared" si="6"/>
        <v>5000</v>
      </c>
      <c r="J372" s="166"/>
      <c r="K372" s="156">
        <f t="shared" si="6"/>
        <v>5000</v>
      </c>
      <c r="L372" s="166"/>
      <c r="M372" s="16"/>
      <c r="N372" s="17"/>
      <c r="O372" s="16"/>
      <c r="P372" s="17"/>
    </row>
    <row r="373" spans="1:16" ht="25.5">
      <c r="A373" s="50" t="s">
        <v>115</v>
      </c>
      <c r="B373" s="37" t="s">
        <v>372</v>
      </c>
      <c r="C373" s="44" t="s">
        <v>48</v>
      </c>
      <c r="D373" s="41" t="s">
        <v>297</v>
      </c>
      <c r="E373" s="51">
        <v>240</v>
      </c>
      <c r="F373" s="30"/>
      <c r="G373" s="147">
        <f>G374</f>
        <v>63000</v>
      </c>
      <c r="H373" s="148"/>
      <c r="I373" s="156">
        <f>I374</f>
        <v>5000</v>
      </c>
      <c r="J373" s="166"/>
      <c r="K373" s="156">
        <f>K374</f>
        <v>5000</v>
      </c>
      <c r="L373" s="166"/>
      <c r="M373" s="16"/>
      <c r="N373" s="17"/>
      <c r="O373" s="16"/>
      <c r="P373" s="17"/>
    </row>
    <row r="374" spans="1:16" ht="21.75" customHeight="1">
      <c r="A374" s="29" t="s">
        <v>116</v>
      </c>
      <c r="B374" s="37" t="s">
        <v>372</v>
      </c>
      <c r="C374" s="44" t="s">
        <v>48</v>
      </c>
      <c r="D374" s="41" t="s">
        <v>297</v>
      </c>
      <c r="E374" s="51">
        <v>244</v>
      </c>
      <c r="F374" s="30"/>
      <c r="G374" s="147">
        <v>63000</v>
      </c>
      <c r="H374" s="148"/>
      <c r="I374" s="156">
        <v>5000</v>
      </c>
      <c r="J374" s="166"/>
      <c r="K374" s="156">
        <v>5000</v>
      </c>
      <c r="L374" s="166"/>
      <c r="M374" s="16"/>
      <c r="N374" s="17"/>
      <c r="O374" s="16"/>
      <c r="P374" s="17"/>
    </row>
    <row r="375" spans="1:16" ht="19.5" hidden="1" customHeight="1">
      <c r="A375" s="29" t="s">
        <v>11</v>
      </c>
      <c r="B375" s="37" t="s">
        <v>372</v>
      </c>
      <c r="C375" s="44" t="s">
        <v>48</v>
      </c>
      <c r="D375" s="41" t="s">
        <v>297</v>
      </c>
      <c r="E375" s="51">
        <v>244</v>
      </c>
      <c r="F375" s="30" t="s">
        <v>9</v>
      </c>
      <c r="G375" s="147">
        <f>G376+G377+G378+G379</f>
        <v>35000</v>
      </c>
      <c r="H375" s="148"/>
      <c r="I375" s="156">
        <f>I376+I377+I378+I379</f>
        <v>35000</v>
      </c>
      <c r="J375" s="166"/>
      <c r="K375" s="156">
        <f>K376+K377+K378+K379</f>
        <v>35000</v>
      </c>
      <c r="L375" s="166"/>
      <c r="M375" s="16"/>
      <c r="N375" s="17"/>
      <c r="O375" s="16"/>
      <c r="P375" s="17"/>
    </row>
    <row r="376" spans="1:16" ht="0.75" hidden="1" customHeight="1">
      <c r="A376" s="29" t="s">
        <v>39</v>
      </c>
      <c r="B376" s="37" t="s">
        <v>372</v>
      </c>
      <c r="C376" s="44" t="s">
        <v>48</v>
      </c>
      <c r="D376" s="41" t="s">
        <v>297</v>
      </c>
      <c r="E376" s="51">
        <v>244</v>
      </c>
      <c r="F376" s="30" t="s">
        <v>47</v>
      </c>
      <c r="G376" s="147">
        <v>22000</v>
      </c>
      <c r="H376" s="148"/>
      <c r="I376" s="156">
        <v>22000</v>
      </c>
      <c r="J376" s="166"/>
      <c r="K376" s="156">
        <v>22000</v>
      </c>
      <c r="L376" s="166"/>
      <c r="M376" s="16"/>
      <c r="N376" s="17"/>
      <c r="O376" s="16"/>
      <c r="P376" s="17"/>
    </row>
    <row r="377" spans="1:16" ht="33.75" hidden="1" customHeight="1">
      <c r="A377" s="29" t="s">
        <v>99</v>
      </c>
      <c r="B377" s="37" t="s">
        <v>372</v>
      </c>
      <c r="C377" s="44" t="s">
        <v>48</v>
      </c>
      <c r="D377" s="41" t="s">
        <v>297</v>
      </c>
      <c r="E377" s="51">
        <v>244</v>
      </c>
      <c r="F377" s="30" t="s">
        <v>98</v>
      </c>
      <c r="G377" s="147">
        <v>1500</v>
      </c>
      <c r="H377" s="148"/>
      <c r="I377" s="156">
        <v>1500</v>
      </c>
      <c r="J377" s="166"/>
      <c r="K377" s="156">
        <v>1500</v>
      </c>
      <c r="L377" s="166"/>
      <c r="M377" s="16"/>
      <c r="N377" s="17"/>
      <c r="O377" s="16"/>
      <c r="P377" s="17"/>
    </row>
    <row r="378" spans="1:16" ht="4.5" hidden="1" customHeight="1">
      <c r="A378" s="29" t="s">
        <v>33</v>
      </c>
      <c r="B378" s="37" t="s">
        <v>372</v>
      </c>
      <c r="C378" s="44" t="s">
        <v>48</v>
      </c>
      <c r="D378" s="41" t="s">
        <v>297</v>
      </c>
      <c r="E378" s="51">
        <v>244</v>
      </c>
      <c r="F378" s="30" t="s">
        <v>35</v>
      </c>
      <c r="G378" s="147"/>
      <c r="H378" s="148"/>
      <c r="I378" s="156"/>
      <c r="J378" s="166"/>
      <c r="K378" s="156"/>
      <c r="L378" s="166"/>
      <c r="M378" s="16"/>
      <c r="N378" s="17"/>
      <c r="O378" s="16"/>
      <c r="P378" s="17"/>
    </row>
    <row r="379" spans="1:16" ht="33.75" hidden="1" customHeight="1">
      <c r="A379" s="29" t="s">
        <v>30</v>
      </c>
      <c r="B379" s="37" t="s">
        <v>372</v>
      </c>
      <c r="C379" s="44" t="s">
        <v>48</v>
      </c>
      <c r="D379" s="41" t="s">
        <v>297</v>
      </c>
      <c r="E379" s="51">
        <v>244</v>
      </c>
      <c r="F379" s="30" t="s">
        <v>12</v>
      </c>
      <c r="G379" s="147">
        <v>11500</v>
      </c>
      <c r="H379" s="148"/>
      <c r="I379" s="156">
        <v>11500</v>
      </c>
      <c r="J379" s="166"/>
      <c r="K379" s="156">
        <v>11500</v>
      </c>
      <c r="L379" s="166"/>
      <c r="M379" s="16"/>
      <c r="N379" s="17"/>
      <c r="O379" s="16"/>
      <c r="P379" s="17"/>
    </row>
    <row r="380" spans="1:16" ht="27.75" customHeight="1">
      <c r="A380" s="129" t="s">
        <v>287</v>
      </c>
      <c r="B380" s="37" t="s">
        <v>372</v>
      </c>
      <c r="C380" s="44"/>
      <c r="D380" s="41" t="s">
        <v>257</v>
      </c>
      <c r="E380" s="51"/>
      <c r="F380" s="30"/>
      <c r="G380" s="194">
        <f>G381</f>
        <v>354000</v>
      </c>
      <c r="H380" s="195"/>
      <c r="I380" s="196">
        <f>I381</f>
        <v>351800</v>
      </c>
      <c r="J380" s="197"/>
      <c r="K380" s="196">
        <f>K381</f>
        <v>340900</v>
      </c>
      <c r="L380" s="197"/>
      <c r="M380" s="25"/>
      <c r="N380" s="26"/>
      <c r="O380" s="25"/>
      <c r="P380" s="26"/>
    </row>
    <row r="381" spans="1:16" ht="27.75" customHeight="1">
      <c r="A381" s="129" t="s">
        <v>363</v>
      </c>
      <c r="B381" s="37" t="s">
        <v>372</v>
      </c>
      <c r="C381" s="43" t="s">
        <v>48</v>
      </c>
      <c r="D381" s="42" t="s">
        <v>258</v>
      </c>
      <c r="E381" s="51"/>
      <c r="F381" s="30"/>
      <c r="G381" s="192">
        <f>G383</f>
        <v>354000</v>
      </c>
      <c r="H381" s="193"/>
      <c r="I381" s="164">
        <f>I383</f>
        <v>351800</v>
      </c>
      <c r="J381" s="168"/>
      <c r="K381" s="164">
        <f>K383</f>
        <v>340900</v>
      </c>
      <c r="L381" s="168"/>
      <c r="M381" s="16"/>
      <c r="N381" s="17"/>
      <c r="O381" s="16"/>
      <c r="P381" s="17"/>
    </row>
    <row r="382" spans="1:16" ht="15.75" hidden="1" customHeight="1">
      <c r="A382" s="29" t="s">
        <v>106</v>
      </c>
      <c r="B382" s="37" t="s">
        <v>372</v>
      </c>
      <c r="C382" s="44" t="s">
        <v>48</v>
      </c>
      <c r="D382" s="41" t="s">
        <v>169</v>
      </c>
      <c r="E382" s="51"/>
      <c r="F382" s="30"/>
      <c r="G382" s="147"/>
      <c r="H382" s="148"/>
      <c r="I382" s="156"/>
      <c r="J382" s="166"/>
      <c r="K382" s="156"/>
      <c r="L382" s="166"/>
      <c r="M382" s="16"/>
      <c r="N382" s="17"/>
      <c r="O382" s="16"/>
      <c r="P382" s="17"/>
    </row>
    <row r="383" spans="1:16" ht="60">
      <c r="A383" s="39" t="s">
        <v>248</v>
      </c>
      <c r="B383" s="37" t="s">
        <v>372</v>
      </c>
      <c r="C383" s="44" t="s">
        <v>48</v>
      </c>
      <c r="D383" s="42" t="s">
        <v>258</v>
      </c>
      <c r="E383" s="51"/>
      <c r="F383" s="30"/>
      <c r="G383" s="147">
        <f>G384</f>
        <v>354000</v>
      </c>
      <c r="H383" s="148"/>
      <c r="I383" s="156">
        <f>I384</f>
        <v>351800</v>
      </c>
      <c r="J383" s="166"/>
      <c r="K383" s="156">
        <f>K384</f>
        <v>340900</v>
      </c>
      <c r="L383" s="166"/>
      <c r="M383" s="16"/>
      <c r="N383" s="17"/>
      <c r="O383" s="16"/>
      <c r="P383" s="17"/>
    </row>
    <row r="384" spans="1:16" ht="24">
      <c r="A384" s="29" t="s">
        <v>114</v>
      </c>
      <c r="B384" s="37" t="s">
        <v>372</v>
      </c>
      <c r="C384" s="44" t="s">
        <v>48</v>
      </c>
      <c r="D384" s="42" t="s">
        <v>258</v>
      </c>
      <c r="E384" s="51">
        <v>200</v>
      </c>
      <c r="F384" s="30"/>
      <c r="G384" s="158">
        <f>G385</f>
        <v>354000</v>
      </c>
      <c r="H384" s="191"/>
      <c r="I384" s="156">
        <f>I385</f>
        <v>351800</v>
      </c>
      <c r="J384" s="166"/>
      <c r="K384" s="156">
        <f>K385</f>
        <v>340900</v>
      </c>
      <c r="L384" s="166"/>
      <c r="M384" s="16"/>
      <c r="N384" s="17"/>
      <c r="O384" s="16"/>
      <c r="P384" s="17"/>
    </row>
    <row r="385" spans="1:16" ht="25.5">
      <c r="A385" s="50" t="s">
        <v>115</v>
      </c>
      <c r="B385" s="37" t="s">
        <v>372</v>
      </c>
      <c r="C385" s="44" t="s">
        <v>48</v>
      </c>
      <c r="D385" s="42" t="s">
        <v>258</v>
      </c>
      <c r="E385" s="51">
        <v>240</v>
      </c>
      <c r="F385" s="30"/>
      <c r="G385" s="147">
        <f>G386</f>
        <v>354000</v>
      </c>
      <c r="H385" s="148"/>
      <c r="I385" s="156">
        <f>I386</f>
        <v>351800</v>
      </c>
      <c r="J385" s="166"/>
      <c r="K385" s="156">
        <f>K386</f>
        <v>340900</v>
      </c>
      <c r="L385" s="166"/>
      <c r="M385" s="16"/>
      <c r="N385" s="17"/>
      <c r="O385" s="16"/>
      <c r="P385" s="17"/>
    </row>
    <row r="386" spans="1:16" ht="24">
      <c r="A386" s="29" t="s">
        <v>116</v>
      </c>
      <c r="B386" s="37" t="s">
        <v>372</v>
      </c>
      <c r="C386" s="44" t="s">
        <v>48</v>
      </c>
      <c r="D386" s="42" t="s">
        <v>258</v>
      </c>
      <c r="E386" s="51">
        <v>244</v>
      </c>
      <c r="F386" s="30"/>
      <c r="G386" s="147">
        <v>354000</v>
      </c>
      <c r="H386" s="148"/>
      <c r="I386" s="156">
        <v>351800</v>
      </c>
      <c r="J386" s="166"/>
      <c r="K386" s="156">
        <v>340900</v>
      </c>
      <c r="L386" s="166"/>
      <c r="M386" s="16"/>
      <c r="N386" s="17"/>
      <c r="O386" s="16"/>
      <c r="P386" s="17"/>
    </row>
    <row r="387" spans="1:16" ht="0.75" customHeight="1">
      <c r="A387" s="29" t="s">
        <v>11</v>
      </c>
      <c r="B387" s="37" t="s">
        <v>372</v>
      </c>
      <c r="C387" s="44" t="s">
        <v>48</v>
      </c>
      <c r="D387" s="42" t="s">
        <v>258</v>
      </c>
      <c r="E387" s="51">
        <v>244</v>
      </c>
      <c r="F387" s="30" t="s">
        <v>9</v>
      </c>
      <c r="G387" s="147">
        <f>G388</f>
        <v>180000</v>
      </c>
      <c r="H387" s="148"/>
      <c r="I387" s="156">
        <f>I388</f>
        <v>180000</v>
      </c>
      <c r="J387" s="166"/>
      <c r="K387" s="156">
        <f>K388</f>
        <v>180000</v>
      </c>
      <c r="L387" s="166"/>
      <c r="M387" s="16"/>
      <c r="N387" s="17"/>
      <c r="O387" s="16"/>
      <c r="P387" s="17"/>
    </row>
    <row r="388" spans="1:16" ht="29.25" hidden="1" customHeight="1">
      <c r="A388" s="29" t="s">
        <v>30</v>
      </c>
      <c r="B388" s="37" t="s">
        <v>372</v>
      </c>
      <c r="C388" s="44" t="s">
        <v>48</v>
      </c>
      <c r="D388" s="42" t="s">
        <v>258</v>
      </c>
      <c r="E388" s="51">
        <v>244</v>
      </c>
      <c r="F388" s="30" t="s">
        <v>12</v>
      </c>
      <c r="G388" s="147">
        <v>180000</v>
      </c>
      <c r="H388" s="148"/>
      <c r="I388" s="156">
        <v>180000</v>
      </c>
      <c r="J388" s="166"/>
      <c r="K388" s="156">
        <v>180000</v>
      </c>
      <c r="L388" s="166"/>
      <c r="M388" s="16"/>
      <c r="N388" s="17"/>
      <c r="O388" s="16"/>
      <c r="P388" s="17"/>
    </row>
    <row r="389" spans="1:16" ht="33.75" hidden="1" customHeight="1">
      <c r="A389" s="29" t="s">
        <v>21</v>
      </c>
      <c r="B389" s="37" t="s">
        <v>372</v>
      </c>
      <c r="C389" s="44" t="s">
        <v>48</v>
      </c>
      <c r="D389" s="42" t="s">
        <v>258</v>
      </c>
      <c r="E389" s="51">
        <v>244</v>
      </c>
      <c r="F389" s="30" t="s">
        <v>23</v>
      </c>
      <c r="G389" s="147">
        <f>G390</f>
        <v>44490.04</v>
      </c>
      <c r="H389" s="148"/>
      <c r="I389" s="156">
        <f>I390</f>
        <v>44490.04</v>
      </c>
      <c r="J389" s="166"/>
      <c r="K389" s="156">
        <f>K390</f>
        <v>44490.04</v>
      </c>
      <c r="L389" s="166"/>
      <c r="M389" s="16"/>
      <c r="N389" s="17"/>
      <c r="O389" s="16"/>
      <c r="P389" s="17"/>
    </row>
    <row r="390" spans="1:16" ht="11.25" hidden="1" customHeight="1">
      <c r="A390" s="76" t="s">
        <v>49</v>
      </c>
      <c r="B390" s="37" t="s">
        <v>372</v>
      </c>
      <c r="C390" s="44" t="s">
        <v>48</v>
      </c>
      <c r="D390" s="42" t="s">
        <v>258</v>
      </c>
      <c r="E390" s="51">
        <v>244</v>
      </c>
      <c r="F390" s="30" t="s">
        <v>50</v>
      </c>
      <c r="G390" s="147">
        <v>44490.04</v>
      </c>
      <c r="H390" s="153"/>
      <c r="I390" s="156">
        <v>44490.04</v>
      </c>
      <c r="J390" s="157"/>
      <c r="K390" s="156">
        <v>44490.04</v>
      </c>
      <c r="L390" s="157"/>
      <c r="M390" s="16"/>
      <c r="N390" s="17"/>
      <c r="O390" s="16"/>
      <c r="P390" s="17"/>
    </row>
    <row r="391" spans="1:16" ht="1.5" hidden="1" customHeight="1">
      <c r="A391" s="29" t="s">
        <v>335</v>
      </c>
      <c r="B391" s="37" t="s">
        <v>372</v>
      </c>
      <c r="C391" s="44" t="s">
        <v>48</v>
      </c>
      <c r="D391" s="41"/>
      <c r="E391" s="51"/>
      <c r="F391" s="30"/>
      <c r="G391" s="147">
        <f>G392</f>
        <v>3000</v>
      </c>
      <c r="H391" s="153"/>
      <c r="I391" s="189">
        <f>I392</f>
        <v>3000</v>
      </c>
      <c r="J391" s="190"/>
      <c r="K391" s="189">
        <f>K392</f>
        <v>3000</v>
      </c>
      <c r="L391" s="190"/>
      <c r="M391" s="23"/>
      <c r="N391" s="24"/>
      <c r="O391" s="23"/>
      <c r="P391" s="24"/>
    </row>
    <row r="392" spans="1:16" ht="21.75" hidden="1" customHeight="1">
      <c r="A392" s="29" t="s">
        <v>234</v>
      </c>
      <c r="B392" s="37" t="s">
        <v>372</v>
      </c>
      <c r="C392" s="44" t="s">
        <v>48</v>
      </c>
      <c r="D392" s="41"/>
      <c r="E392" s="51"/>
      <c r="F392" s="30"/>
      <c r="G392" s="147">
        <f>G393</f>
        <v>3000</v>
      </c>
      <c r="H392" s="153"/>
      <c r="I392" s="156">
        <f>I393</f>
        <v>3000</v>
      </c>
      <c r="J392" s="157"/>
      <c r="K392" s="156">
        <f>K393</f>
        <v>3000</v>
      </c>
      <c r="L392" s="157"/>
      <c r="M392" s="23"/>
      <c r="N392" s="24"/>
      <c r="O392" s="23"/>
      <c r="P392" s="24"/>
    </row>
    <row r="393" spans="1:16" ht="27" hidden="1" customHeight="1">
      <c r="A393" s="29" t="s">
        <v>235</v>
      </c>
      <c r="B393" s="37" t="s">
        <v>372</v>
      </c>
      <c r="C393" s="44" t="s">
        <v>48</v>
      </c>
      <c r="D393" s="41"/>
      <c r="E393" s="51"/>
      <c r="F393" s="30"/>
      <c r="G393" s="147">
        <f>G394</f>
        <v>3000</v>
      </c>
      <c r="H393" s="153"/>
      <c r="I393" s="156">
        <f>I394</f>
        <v>3000</v>
      </c>
      <c r="J393" s="157"/>
      <c r="K393" s="156">
        <f>K394</f>
        <v>3000</v>
      </c>
      <c r="L393" s="157"/>
      <c r="M393" s="23"/>
      <c r="N393" s="24"/>
      <c r="O393" s="23"/>
      <c r="P393" s="24"/>
    </row>
    <row r="394" spans="1:16" ht="40.5" hidden="1" customHeight="1">
      <c r="A394" s="39" t="s">
        <v>248</v>
      </c>
      <c r="B394" s="37" t="s">
        <v>372</v>
      </c>
      <c r="C394" s="44" t="s">
        <v>48</v>
      </c>
      <c r="D394" s="41"/>
      <c r="E394" s="51"/>
      <c r="F394" s="30"/>
      <c r="G394" s="147">
        <f>G395</f>
        <v>3000</v>
      </c>
      <c r="H394" s="153"/>
      <c r="I394" s="156">
        <f>I395</f>
        <v>3000</v>
      </c>
      <c r="J394" s="157"/>
      <c r="K394" s="156">
        <f>K395</f>
        <v>3000</v>
      </c>
      <c r="L394" s="157"/>
      <c r="M394" s="25"/>
      <c r="N394" s="26"/>
      <c r="O394" s="25"/>
      <c r="P394" s="26"/>
    </row>
    <row r="395" spans="1:16" ht="33" hidden="1" customHeight="1">
      <c r="A395" s="29" t="s">
        <v>114</v>
      </c>
      <c r="B395" s="37" t="s">
        <v>372</v>
      </c>
      <c r="C395" s="44" t="s">
        <v>48</v>
      </c>
      <c r="D395" s="41"/>
      <c r="E395" s="51"/>
      <c r="F395" s="30" t="s">
        <v>12</v>
      </c>
      <c r="G395" s="147">
        <v>3000</v>
      </c>
      <c r="H395" s="153"/>
      <c r="I395" s="156">
        <v>3000</v>
      </c>
      <c r="J395" s="157"/>
      <c r="K395" s="156">
        <v>3000</v>
      </c>
      <c r="L395" s="157"/>
      <c r="M395" s="25"/>
      <c r="N395" s="26"/>
      <c r="O395" s="25"/>
      <c r="P395" s="26"/>
    </row>
    <row r="396" spans="1:16" ht="30" hidden="1" customHeight="1">
      <c r="A396" s="50" t="s">
        <v>115</v>
      </c>
      <c r="B396" s="37" t="s">
        <v>372</v>
      </c>
      <c r="C396" s="44"/>
      <c r="D396" s="41"/>
      <c r="E396" s="51"/>
      <c r="F396" s="30"/>
      <c r="G396" s="147"/>
      <c r="H396" s="153"/>
      <c r="I396" s="156"/>
      <c r="J396" s="157"/>
      <c r="K396" s="156"/>
      <c r="L396" s="157"/>
      <c r="M396" s="33"/>
      <c r="N396" s="34"/>
      <c r="O396" s="33"/>
      <c r="P396" s="34"/>
    </row>
    <row r="397" spans="1:16" ht="33.75" hidden="1" customHeight="1">
      <c r="A397" s="29" t="s">
        <v>116</v>
      </c>
      <c r="B397" s="37" t="s">
        <v>372</v>
      </c>
      <c r="C397" s="44"/>
      <c r="D397" s="41"/>
      <c r="E397" s="51"/>
      <c r="F397" s="30"/>
      <c r="G397" s="147"/>
      <c r="H397" s="153"/>
      <c r="I397" s="156"/>
      <c r="J397" s="157"/>
      <c r="K397" s="156"/>
      <c r="L397" s="157"/>
      <c r="M397" s="33"/>
      <c r="N397" s="34"/>
      <c r="O397" s="33"/>
      <c r="P397" s="34"/>
    </row>
    <row r="398" spans="1:16" ht="56.25" customHeight="1">
      <c r="A398" s="29" t="s">
        <v>397</v>
      </c>
      <c r="B398" s="37" t="s">
        <v>372</v>
      </c>
      <c r="C398" s="41" t="s">
        <v>48</v>
      </c>
      <c r="D398" s="41" t="s">
        <v>398</v>
      </c>
      <c r="E398" s="51">
        <v>200</v>
      </c>
      <c r="F398" s="30"/>
      <c r="G398" s="130"/>
      <c r="H398" s="135">
        <v>1320700</v>
      </c>
      <c r="I398" s="133"/>
      <c r="J398" s="134"/>
      <c r="K398" s="133"/>
      <c r="L398" s="134"/>
      <c r="M398" s="133"/>
      <c r="N398" s="134"/>
      <c r="O398" s="133"/>
      <c r="P398" s="134"/>
    </row>
    <row r="399" spans="1:16" ht="33.75" customHeight="1">
      <c r="A399" s="50" t="s">
        <v>115</v>
      </c>
      <c r="B399" s="37" t="s">
        <v>372</v>
      </c>
      <c r="C399" s="41" t="s">
        <v>48</v>
      </c>
      <c r="D399" s="41" t="s">
        <v>398</v>
      </c>
      <c r="E399" s="51">
        <v>200</v>
      </c>
      <c r="F399" s="30"/>
      <c r="G399" s="130"/>
      <c r="H399" s="131">
        <v>1320700</v>
      </c>
      <c r="I399" s="133"/>
      <c r="J399" s="134"/>
      <c r="K399" s="133"/>
      <c r="L399" s="134"/>
      <c r="M399" s="133"/>
      <c r="N399" s="134"/>
      <c r="O399" s="133"/>
      <c r="P399" s="134"/>
    </row>
    <row r="400" spans="1:16" ht="33.75" customHeight="1">
      <c r="A400" s="29" t="s">
        <v>116</v>
      </c>
      <c r="B400" s="37" t="s">
        <v>372</v>
      </c>
      <c r="C400" s="41" t="s">
        <v>48</v>
      </c>
      <c r="D400" s="41" t="s">
        <v>398</v>
      </c>
      <c r="E400" s="51">
        <v>244</v>
      </c>
      <c r="F400" s="30"/>
      <c r="G400" s="130"/>
      <c r="H400" s="136">
        <v>1320700</v>
      </c>
      <c r="I400" s="133"/>
      <c r="J400" s="134"/>
      <c r="K400" s="133"/>
      <c r="L400" s="134"/>
      <c r="M400" s="133"/>
      <c r="N400" s="134"/>
      <c r="O400" s="133"/>
      <c r="P400" s="134"/>
    </row>
    <row r="401" spans="1:16" ht="33.75" customHeight="1" thickBot="1">
      <c r="A401" s="122" t="s">
        <v>384</v>
      </c>
      <c r="B401" s="37" t="s">
        <v>372</v>
      </c>
      <c r="C401" s="44" t="s">
        <v>48</v>
      </c>
      <c r="D401" s="124" t="s">
        <v>386</v>
      </c>
      <c r="E401" s="51"/>
      <c r="F401" s="30"/>
      <c r="G401" s="127"/>
      <c r="H401" s="137">
        <f>H402</f>
        <v>136100</v>
      </c>
      <c r="I401" s="125"/>
      <c r="J401" s="126"/>
      <c r="K401" s="125"/>
      <c r="L401" s="126"/>
      <c r="M401" s="125"/>
      <c r="N401" s="126"/>
      <c r="O401" s="125"/>
      <c r="P401" s="126"/>
    </row>
    <row r="402" spans="1:16" ht="33.75" customHeight="1" thickBot="1">
      <c r="A402" s="123" t="s">
        <v>385</v>
      </c>
      <c r="B402" s="37" t="s">
        <v>372</v>
      </c>
      <c r="C402" s="44" t="s">
        <v>48</v>
      </c>
      <c r="D402" s="124" t="s">
        <v>386</v>
      </c>
      <c r="E402" s="51">
        <v>240</v>
      </c>
      <c r="F402" s="30"/>
      <c r="G402" s="127"/>
      <c r="H402" s="128">
        <f>H403</f>
        <v>136100</v>
      </c>
      <c r="I402" s="125"/>
      <c r="J402" s="126"/>
      <c r="K402" s="125"/>
      <c r="L402" s="126"/>
      <c r="M402" s="125"/>
      <c r="N402" s="126"/>
      <c r="O402" s="125"/>
      <c r="P402" s="126"/>
    </row>
    <row r="403" spans="1:16" ht="33.75" customHeight="1" thickBot="1">
      <c r="A403" s="29" t="s">
        <v>114</v>
      </c>
      <c r="B403" s="37" t="s">
        <v>372</v>
      </c>
      <c r="C403" s="44" t="s">
        <v>48</v>
      </c>
      <c r="D403" s="124" t="s">
        <v>386</v>
      </c>
      <c r="E403" s="51">
        <v>244</v>
      </c>
      <c r="F403" s="30"/>
      <c r="G403" s="127"/>
      <c r="H403" s="128">
        <v>136100</v>
      </c>
      <c r="I403" s="125"/>
      <c r="J403" s="126"/>
      <c r="K403" s="125"/>
      <c r="L403" s="126"/>
      <c r="M403" s="125"/>
      <c r="N403" s="126"/>
      <c r="O403" s="125"/>
      <c r="P403" s="126"/>
    </row>
    <row r="404" spans="1:16" ht="15" customHeight="1">
      <c r="A404" s="95" t="s">
        <v>316</v>
      </c>
      <c r="B404" s="37" t="s">
        <v>372</v>
      </c>
      <c r="C404" s="44" t="s">
        <v>317</v>
      </c>
      <c r="D404" s="41"/>
      <c r="E404" s="51"/>
      <c r="F404" s="30"/>
      <c r="G404" s="147">
        <f>G405+G414</f>
        <v>12000</v>
      </c>
      <c r="H404" s="153"/>
      <c r="I404" s="200">
        <f>I405+I414</f>
        <v>2000</v>
      </c>
      <c r="J404" s="201"/>
      <c r="K404" s="200">
        <f>K405+K414</f>
        <v>2000</v>
      </c>
      <c r="L404" s="201"/>
      <c r="M404" s="33"/>
      <c r="N404" s="34"/>
      <c r="O404" s="33"/>
      <c r="P404" s="34"/>
    </row>
    <row r="405" spans="1:16" ht="37.5" customHeight="1">
      <c r="A405" s="99" t="s">
        <v>345</v>
      </c>
      <c r="B405" s="37" t="s">
        <v>372</v>
      </c>
      <c r="C405" s="44" t="s">
        <v>267</v>
      </c>
      <c r="D405" s="41" t="s">
        <v>245</v>
      </c>
      <c r="E405" s="51"/>
      <c r="F405" s="30"/>
      <c r="G405" s="154">
        <v>10000</v>
      </c>
      <c r="H405" s="155"/>
      <c r="I405" s="156">
        <f t="shared" ref="I405:K410" si="7">I406</f>
        <v>0</v>
      </c>
      <c r="J405" s="157"/>
      <c r="K405" s="156">
        <f t="shared" si="7"/>
        <v>0</v>
      </c>
      <c r="L405" s="157"/>
      <c r="M405" s="25"/>
      <c r="N405" s="26"/>
      <c r="O405" s="25"/>
      <c r="P405" s="26"/>
    </row>
    <row r="406" spans="1:16" ht="31.5" customHeight="1">
      <c r="A406" s="93" t="s">
        <v>268</v>
      </c>
      <c r="B406" s="37" t="s">
        <v>372</v>
      </c>
      <c r="C406" s="42" t="s">
        <v>267</v>
      </c>
      <c r="D406" s="42" t="s">
        <v>236</v>
      </c>
      <c r="E406" s="51"/>
      <c r="F406" s="30"/>
      <c r="G406" s="160">
        <v>10000</v>
      </c>
      <c r="H406" s="167"/>
      <c r="I406" s="164">
        <f t="shared" si="7"/>
        <v>0</v>
      </c>
      <c r="J406" s="168"/>
      <c r="K406" s="164">
        <f t="shared" si="7"/>
        <v>0</v>
      </c>
      <c r="L406" s="168"/>
      <c r="M406" s="16"/>
      <c r="N406" s="17"/>
      <c r="O406" s="16"/>
      <c r="P406" s="17"/>
    </row>
    <row r="407" spans="1:16" ht="32.25" customHeight="1">
      <c r="A407" s="29" t="s">
        <v>269</v>
      </c>
      <c r="B407" s="37" t="s">
        <v>372</v>
      </c>
      <c r="C407" s="44" t="s">
        <v>267</v>
      </c>
      <c r="D407" s="41" t="s">
        <v>270</v>
      </c>
      <c r="E407" s="51"/>
      <c r="F407" s="30"/>
      <c r="G407" s="147">
        <v>10000</v>
      </c>
      <c r="H407" s="148"/>
      <c r="I407" s="156">
        <f t="shared" si="7"/>
        <v>0</v>
      </c>
      <c r="J407" s="166"/>
      <c r="K407" s="156">
        <f t="shared" si="7"/>
        <v>0</v>
      </c>
      <c r="L407" s="166"/>
      <c r="M407" s="16"/>
      <c r="N407" s="17"/>
      <c r="O407" s="16"/>
      <c r="P407" s="17"/>
    </row>
    <row r="408" spans="1:16" ht="40.5" customHeight="1">
      <c r="A408" s="39" t="s">
        <v>248</v>
      </c>
      <c r="B408" s="37" t="s">
        <v>372</v>
      </c>
      <c r="C408" s="44" t="s">
        <v>267</v>
      </c>
      <c r="D408" s="41" t="s">
        <v>270</v>
      </c>
      <c r="E408" s="51"/>
      <c r="F408" s="30"/>
      <c r="G408" s="147">
        <v>10000</v>
      </c>
      <c r="H408" s="153"/>
      <c r="I408" s="156">
        <f t="shared" si="7"/>
        <v>0</v>
      </c>
      <c r="J408" s="157"/>
      <c r="K408" s="156">
        <f t="shared" si="7"/>
        <v>0</v>
      </c>
      <c r="L408" s="157"/>
      <c r="M408" s="25"/>
      <c r="N408" s="26"/>
      <c r="O408" s="25"/>
      <c r="P408" s="26"/>
    </row>
    <row r="409" spans="1:16" ht="32.25" customHeight="1">
      <c r="A409" s="29" t="s">
        <v>114</v>
      </c>
      <c r="B409" s="37" t="s">
        <v>372</v>
      </c>
      <c r="C409" s="44" t="s">
        <v>267</v>
      </c>
      <c r="D409" s="41" t="s">
        <v>270</v>
      </c>
      <c r="E409" s="51">
        <v>200</v>
      </c>
      <c r="F409" s="30"/>
      <c r="G409" s="147">
        <v>10000</v>
      </c>
      <c r="H409" s="153"/>
      <c r="I409" s="156">
        <f t="shared" si="7"/>
        <v>0</v>
      </c>
      <c r="J409" s="157"/>
      <c r="K409" s="156">
        <f t="shared" si="7"/>
        <v>0</v>
      </c>
      <c r="L409" s="157"/>
      <c r="M409" s="25"/>
      <c r="N409" s="26"/>
      <c r="O409" s="25"/>
      <c r="P409" s="26"/>
    </row>
    <row r="410" spans="1:16" ht="32.25" customHeight="1">
      <c r="A410" s="50" t="s">
        <v>115</v>
      </c>
      <c r="B410" s="37" t="s">
        <v>372</v>
      </c>
      <c r="C410" s="44" t="s">
        <v>267</v>
      </c>
      <c r="D410" s="41" t="s">
        <v>270</v>
      </c>
      <c r="E410" s="51">
        <v>240</v>
      </c>
      <c r="F410" s="30"/>
      <c r="G410" s="147">
        <v>10000</v>
      </c>
      <c r="H410" s="153"/>
      <c r="I410" s="156">
        <f t="shared" si="7"/>
        <v>0</v>
      </c>
      <c r="J410" s="157"/>
      <c r="K410" s="156">
        <f t="shared" si="7"/>
        <v>0</v>
      </c>
      <c r="L410" s="157"/>
      <c r="M410" s="33"/>
      <c r="N410" s="34"/>
      <c r="O410" s="33"/>
      <c r="P410" s="34"/>
    </row>
    <row r="411" spans="1:16" ht="29.25" customHeight="1">
      <c r="A411" s="29" t="s">
        <v>116</v>
      </c>
      <c r="B411" s="37" t="s">
        <v>372</v>
      </c>
      <c r="C411" s="44" t="s">
        <v>267</v>
      </c>
      <c r="D411" s="41" t="s">
        <v>270</v>
      </c>
      <c r="E411" s="51">
        <v>244</v>
      </c>
      <c r="F411" s="30"/>
      <c r="G411" s="147">
        <v>10000</v>
      </c>
      <c r="H411" s="153"/>
      <c r="I411" s="156">
        <v>0</v>
      </c>
      <c r="J411" s="157"/>
      <c r="K411" s="156">
        <v>0</v>
      </c>
      <c r="L411" s="157"/>
      <c r="M411" s="33"/>
      <c r="N411" s="34"/>
      <c r="O411" s="33"/>
      <c r="P411" s="34"/>
    </row>
    <row r="412" spans="1:16" ht="32.25" hidden="1" customHeight="1">
      <c r="A412" s="29" t="s">
        <v>30</v>
      </c>
      <c r="B412" s="37" t="s">
        <v>372</v>
      </c>
      <c r="C412" s="44" t="s">
        <v>267</v>
      </c>
      <c r="D412" s="41" t="s">
        <v>270</v>
      </c>
      <c r="E412" s="51">
        <v>244</v>
      </c>
      <c r="F412" s="30" t="s">
        <v>12</v>
      </c>
      <c r="G412" s="147">
        <v>10000</v>
      </c>
      <c r="H412" s="153"/>
      <c r="I412" s="156">
        <v>10000</v>
      </c>
      <c r="J412" s="157"/>
      <c r="K412" s="156">
        <v>10000</v>
      </c>
      <c r="L412" s="157"/>
      <c r="M412" s="25"/>
      <c r="N412" s="26"/>
      <c r="O412" s="25"/>
      <c r="P412" s="26"/>
    </row>
    <row r="413" spans="1:16" ht="32.25" hidden="1" customHeight="1">
      <c r="A413" s="47" t="s">
        <v>298</v>
      </c>
      <c r="B413" s="37" t="s">
        <v>372</v>
      </c>
      <c r="C413" s="44" t="s">
        <v>42</v>
      </c>
      <c r="D413" s="41" t="s">
        <v>299</v>
      </c>
      <c r="E413" s="51"/>
      <c r="F413" s="30"/>
      <c r="G413" s="147">
        <f>G414+G442+G475</f>
        <v>1403600</v>
      </c>
      <c r="H413" s="153"/>
      <c r="I413" s="147">
        <f>I414+I442+I475</f>
        <v>1403600</v>
      </c>
      <c r="J413" s="153"/>
      <c r="K413" s="147">
        <f>K414+K442+K475</f>
        <v>1403600</v>
      </c>
      <c r="L413" s="153"/>
      <c r="M413" s="33"/>
      <c r="N413" s="34"/>
      <c r="O413" s="33"/>
      <c r="P413" s="34"/>
    </row>
    <row r="414" spans="1:16" ht="32.25" customHeight="1">
      <c r="A414" s="100" t="s">
        <v>399</v>
      </c>
      <c r="B414" s="37" t="s">
        <v>372</v>
      </c>
      <c r="C414" s="44" t="s">
        <v>42</v>
      </c>
      <c r="D414" s="41" t="s">
        <v>364</v>
      </c>
      <c r="E414" s="51"/>
      <c r="F414" s="30"/>
      <c r="G414" s="154">
        <f>G415</f>
        <v>2000</v>
      </c>
      <c r="H414" s="155"/>
      <c r="I414" s="147">
        <f>I415</f>
        <v>2000</v>
      </c>
      <c r="J414" s="153"/>
      <c r="K414" s="147">
        <f>K415</f>
        <v>2000</v>
      </c>
      <c r="L414" s="153"/>
      <c r="M414" s="33"/>
      <c r="N414" s="34"/>
      <c r="O414" s="33"/>
      <c r="P414" s="34"/>
    </row>
    <row r="415" spans="1:16" ht="32.25" customHeight="1">
      <c r="A415" s="101" t="s">
        <v>336</v>
      </c>
      <c r="B415" s="37" t="s">
        <v>372</v>
      </c>
      <c r="C415" s="44" t="s">
        <v>42</v>
      </c>
      <c r="D415" s="41" t="s">
        <v>339</v>
      </c>
      <c r="E415" s="51"/>
      <c r="F415" s="30"/>
      <c r="G415" s="147">
        <f>G416</f>
        <v>2000</v>
      </c>
      <c r="H415" s="153"/>
      <c r="I415" s="147">
        <f>I416</f>
        <v>2000</v>
      </c>
      <c r="J415" s="153"/>
      <c r="K415" s="147">
        <f>K416</f>
        <v>2000</v>
      </c>
      <c r="L415" s="153"/>
      <c r="M415" s="21"/>
      <c r="N415" s="22"/>
      <c r="O415" s="21"/>
      <c r="P415" s="22"/>
    </row>
    <row r="416" spans="1:16" ht="29.25" customHeight="1">
      <c r="A416" s="39" t="s">
        <v>304</v>
      </c>
      <c r="B416" s="37" t="s">
        <v>372</v>
      </c>
      <c r="C416" s="44" t="s">
        <v>42</v>
      </c>
      <c r="D416" s="41" t="s">
        <v>340</v>
      </c>
      <c r="E416" s="51"/>
      <c r="F416" s="30"/>
      <c r="G416" s="147">
        <f>G417</f>
        <v>2000</v>
      </c>
      <c r="H416" s="148"/>
      <c r="I416" s="147">
        <f>I417</f>
        <v>2000</v>
      </c>
      <c r="J416" s="188"/>
      <c r="K416" s="147">
        <f>K417</f>
        <v>2000</v>
      </c>
      <c r="L416" s="188"/>
      <c r="M416" s="16"/>
      <c r="N416" s="17"/>
      <c r="O416" s="16"/>
      <c r="P416" s="17"/>
    </row>
    <row r="417" spans="1:16" ht="24">
      <c r="A417" s="29" t="s">
        <v>114</v>
      </c>
      <c r="B417" s="37" t="s">
        <v>372</v>
      </c>
      <c r="C417" s="44" t="s">
        <v>42</v>
      </c>
      <c r="D417" s="41" t="s">
        <v>340</v>
      </c>
      <c r="E417" s="51">
        <v>200</v>
      </c>
      <c r="F417" s="30"/>
      <c r="G417" s="147">
        <f>G418</f>
        <v>2000</v>
      </c>
      <c r="H417" s="148"/>
      <c r="I417" s="147">
        <f>I418</f>
        <v>2000</v>
      </c>
      <c r="J417" s="188"/>
      <c r="K417" s="147">
        <f>K418</f>
        <v>2000</v>
      </c>
      <c r="L417" s="188"/>
      <c r="M417" s="16"/>
      <c r="N417" s="17"/>
      <c r="O417" s="16"/>
      <c r="P417" s="17"/>
    </row>
    <row r="418" spans="1:16" ht="25.5">
      <c r="A418" s="50" t="s">
        <v>115</v>
      </c>
      <c r="B418" s="37" t="s">
        <v>372</v>
      </c>
      <c r="C418" s="44" t="s">
        <v>42</v>
      </c>
      <c r="D418" s="41" t="s">
        <v>340</v>
      </c>
      <c r="E418" s="51">
        <v>240</v>
      </c>
      <c r="F418" s="30"/>
      <c r="G418" s="147">
        <f>G419</f>
        <v>2000</v>
      </c>
      <c r="H418" s="148"/>
      <c r="I418" s="147">
        <f>I419</f>
        <v>2000</v>
      </c>
      <c r="J418" s="188"/>
      <c r="K418" s="147">
        <f>K419</f>
        <v>2000</v>
      </c>
      <c r="L418" s="188"/>
      <c r="M418" s="16"/>
      <c r="N418" s="17"/>
      <c r="O418" s="16"/>
      <c r="P418" s="17"/>
    </row>
    <row r="419" spans="1:16" ht="22.5" customHeight="1">
      <c r="A419" s="29" t="s">
        <v>116</v>
      </c>
      <c r="B419" s="37" t="s">
        <v>372</v>
      </c>
      <c r="C419" s="44" t="s">
        <v>42</v>
      </c>
      <c r="D419" s="41" t="s">
        <v>340</v>
      </c>
      <c r="E419" s="51">
        <v>244</v>
      </c>
      <c r="F419" s="30"/>
      <c r="G419" s="147">
        <v>2000</v>
      </c>
      <c r="H419" s="148"/>
      <c r="I419" s="147">
        <v>2000</v>
      </c>
      <c r="J419" s="188"/>
      <c r="K419" s="147">
        <v>2000</v>
      </c>
      <c r="L419" s="188"/>
      <c r="M419" s="16"/>
      <c r="N419" s="17"/>
      <c r="O419" s="16"/>
      <c r="P419" s="17"/>
    </row>
    <row r="420" spans="1:16" ht="12.75" hidden="1" customHeight="1">
      <c r="A420" s="29" t="s">
        <v>11</v>
      </c>
      <c r="B420" s="37" t="s">
        <v>372</v>
      </c>
      <c r="C420" s="44" t="s">
        <v>42</v>
      </c>
      <c r="D420" s="41" t="s">
        <v>340</v>
      </c>
      <c r="E420" s="51">
        <v>244</v>
      </c>
      <c r="F420" s="30" t="s">
        <v>9</v>
      </c>
      <c r="G420" s="147"/>
      <c r="H420" s="148"/>
      <c r="I420" s="147"/>
      <c r="J420" s="188"/>
      <c r="K420" s="147"/>
      <c r="L420" s="188"/>
      <c r="M420" s="16"/>
      <c r="N420" s="17"/>
      <c r="O420" s="16"/>
      <c r="P420" s="17"/>
    </row>
    <row r="421" spans="1:16" ht="12.75" hidden="1" customHeight="1">
      <c r="A421" s="29" t="s">
        <v>33</v>
      </c>
      <c r="B421" s="37" t="s">
        <v>372</v>
      </c>
      <c r="C421" s="44" t="s">
        <v>42</v>
      </c>
      <c r="D421" s="41" t="s">
        <v>340</v>
      </c>
      <c r="E421" s="51">
        <v>244</v>
      </c>
      <c r="F421" s="30" t="s">
        <v>35</v>
      </c>
      <c r="G421" s="147">
        <v>3000</v>
      </c>
      <c r="H421" s="148"/>
      <c r="I421" s="147">
        <v>3000</v>
      </c>
      <c r="J421" s="188"/>
      <c r="K421" s="147">
        <v>3000</v>
      </c>
      <c r="L421" s="188"/>
      <c r="M421" s="16"/>
      <c r="N421" s="17"/>
      <c r="O421" s="16"/>
      <c r="P421" s="17"/>
    </row>
    <row r="422" spans="1:16" ht="19.5" hidden="1" customHeight="1">
      <c r="A422" s="29" t="s">
        <v>30</v>
      </c>
      <c r="B422" s="37" t="s">
        <v>372</v>
      </c>
      <c r="C422" s="44" t="s">
        <v>42</v>
      </c>
      <c r="D422" s="41" t="s">
        <v>340</v>
      </c>
      <c r="E422" s="51">
        <v>244</v>
      </c>
      <c r="F422" s="30" t="s">
        <v>12</v>
      </c>
      <c r="G422" s="147">
        <v>3000</v>
      </c>
      <c r="H422" s="148"/>
      <c r="I422" s="147">
        <v>3000</v>
      </c>
      <c r="J422" s="188"/>
      <c r="K422" s="147">
        <v>3000</v>
      </c>
      <c r="L422" s="188"/>
      <c r="M422" s="16"/>
      <c r="N422" s="17"/>
      <c r="O422" s="16"/>
      <c r="P422" s="17"/>
    </row>
    <row r="423" spans="1:16" ht="12.75" hidden="1" customHeight="1">
      <c r="A423" s="29" t="s">
        <v>21</v>
      </c>
      <c r="B423" s="37" t="s">
        <v>372</v>
      </c>
      <c r="C423" s="44" t="s">
        <v>42</v>
      </c>
      <c r="D423" s="41" t="s">
        <v>170</v>
      </c>
      <c r="E423" s="51">
        <v>244</v>
      </c>
      <c r="F423" s="30" t="s">
        <v>23</v>
      </c>
      <c r="G423" s="147"/>
      <c r="H423" s="148"/>
      <c r="I423" s="156"/>
      <c r="J423" s="166"/>
      <c r="K423" s="156"/>
      <c r="L423" s="166"/>
      <c r="M423" s="16"/>
      <c r="N423" s="17"/>
      <c r="O423" s="16"/>
      <c r="P423" s="17"/>
    </row>
    <row r="424" spans="1:16" ht="12.75" hidden="1" customHeight="1">
      <c r="A424" s="76" t="s">
        <v>49</v>
      </c>
      <c r="B424" s="37" t="s">
        <v>372</v>
      </c>
      <c r="C424" s="44" t="s">
        <v>42</v>
      </c>
      <c r="D424" s="41" t="s">
        <v>170</v>
      </c>
      <c r="E424" s="51">
        <v>244</v>
      </c>
      <c r="F424" s="30" t="s">
        <v>50</v>
      </c>
      <c r="G424" s="147"/>
      <c r="H424" s="148"/>
      <c r="I424" s="156"/>
      <c r="J424" s="166"/>
      <c r="K424" s="156"/>
      <c r="L424" s="166"/>
      <c r="M424" s="16"/>
      <c r="N424" s="17"/>
      <c r="O424" s="16"/>
      <c r="P424" s="17"/>
    </row>
    <row r="425" spans="1:16" ht="12.75" hidden="1" customHeight="1">
      <c r="A425" s="76" t="s">
        <v>22</v>
      </c>
      <c r="B425" s="37" t="s">
        <v>372</v>
      </c>
      <c r="C425" s="44" t="s">
        <v>42</v>
      </c>
      <c r="D425" s="41" t="s">
        <v>170</v>
      </c>
      <c r="E425" s="51">
        <v>244</v>
      </c>
      <c r="F425" s="30" t="s">
        <v>24</v>
      </c>
      <c r="G425" s="147"/>
      <c r="H425" s="148"/>
      <c r="I425" s="156"/>
      <c r="J425" s="166"/>
      <c r="K425" s="156"/>
      <c r="L425" s="166"/>
      <c r="M425" s="16"/>
      <c r="N425" s="17"/>
      <c r="O425" s="16"/>
      <c r="P425" s="17"/>
    </row>
    <row r="426" spans="1:16" ht="12.75" hidden="1" customHeight="1">
      <c r="A426" s="38" t="s">
        <v>202</v>
      </c>
      <c r="B426" s="37" t="s">
        <v>372</v>
      </c>
      <c r="C426" s="44" t="s">
        <v>42</v>
      </c>
      <c r="D426" s="42" t="s">
        <v>201</v>
      </c>
      <c r="E426" s="51"/>
      <c r="F426" s="30"/>
      <c r="G426" s="160"/>
      <c r="H426" s="167"/>
      <c r="I426" s="164"/>
      <c r="J426" s="168"/>
      <c r="K426" s="164"/>
      <c r="L426" s="168"/>
      <c r="M426" s="16"/>
      <c r="N426" s="17"/>
      <c r="O426" s="16"/>
      <c r="P426" s="17"/>
    </row>
    <row r="427" spans="1:16" ht="31.5" hidden="1" customHeight="1">
      <c r="A427" s="95"/>
      <c r="B427" s="37" t="s">
        <v>372</v>
      </c>
      <c r="C427" s="44" t="s">
        <v>42</v>
      </c>
      <c r="D427" s="72"/>
      <c r="E427" s="72"/>
      <c r="F427" s="72"/>
      <c r="G427" s="180"/>
      <c r="H427" s="186"/>
      <c r="I427" s="182"/>
      <c r="J427" s="187"/>
      <c r="K427" s="182"/>
      <c r="L427" s="187"/>
      <c r="M427" s="156">
        <f>M430</f>
        <v>53500</v>
      </c>
      <c r="N427" s="157"/>
      <c r="O427" s="156">
        <f>O430</f>
        <v>53500</v>
      </c>
      <c r="P427" s="157"/>
    </row>
    <row r="428" spans="1:16" ht="39" hidden="1" customHeight="1">
      <c r="A428" s="39" t="s">
        <v>228</v>
      </c>
      <c r="B428" s="37" t="s">
        <v>372</v>
      </c>
      <c r="C428" s="73"/>
      <c r="D428" s="37" t="s">
        <v>172</v>
      </c>
      <c r="E428" s="72"/>
      <c r="F428" s="72"/>
      <c r="G428" s="180"/>
      <c r="H428" s="181"/>
      <c r="I428" s="182"/>
      <c r="J428" s="183"/>
      <c r="K428" s="182"/>
      <c r="L428" s="183"/>
      <c r="M428" s="16"/>
      <c r="N428" s="17"/>
      <c r="O428" s="16"/>
      <c r="P428" s="17"/>
    </row>
    <row r="429" spans="1:16" ht="12" hidden="1" customHeight="1">
      <c r="A429" s="87" t="s">
        <v>183</v>
      </c>
      <c r="B429" s="37" t="s">
        <v>372</v>
      </c>
      <c r="C429" s="37" t="s">
        <v>42</v>
      </c>
      <c r="D429" s="37"/>
      <c r="E429" s="30"/>
      <c r="F429" s="30"/>
      <c r="G429" s="180"/>
      <c r="H429" s="184"/>
      <c r="I429" s="182"/>
      <c r="J429" s="185"/>
      <c r="K429" s="182"/>
      <c r="L429" s="185"/>
      <c r="M429" s="16"/>
      <c r="N429" s="17"/>
      <c r="O429" s="16"/>
      <c r="P429" s="17"/>
    </row>
    <row r="430" spans="1:16" ht="12.75" hidden="1" customHeight="1">
      <c r="A430" s="48" t="s">
        <v>173</v>
      </c>
      <c r="B430" s="37" t="s">
        <v>372</v>
      </c>
      <c r="C430" s="30" t="s">
        <v>42</v>
      </c>
      <c r="D430" s="37" t="s">
        <v>174</v>
      </c>
      <c r="E430" s="30"/>
      <c r="F430" s="30"/>
      <c r="G430" s="180"/>
      <c r="H430" s="186"/>
      <c r="I430" s="182"/>
      <c r="J430" s="187"/>
      <c r="K430" s="182"/>
      <c r="L430" s="187"/>
      <c r="M430" s="156">
        <f>M433</f>
        <v>53500</v>
      </c>
      <c r="N430" s="157"/>
      <c r="O430" s="156">
        <f>O433</f>
        <v>53500</v>
      </c>
      <c r="P430" s="157"/>
    </row>
    <row r="431" spans="1:16" ht="36" hidden="1" customHeight="1">
      <c r="A431" s="87" t="s">
        <v>182</v>
      </c>
      <c r="B431" s="37" t="s">
        <v>372</v>
      </c>
      <c r="C431" s="30" t="s">
        <v>42</v>
      </c>
      <c r="D431" s="37" t="s">
        <v>175</v>
      </c>
      <c r="E431" s="30"/>
      <c r="F431" s="30"/>
      <c r="G431" s="149"/>
      <c r="H431" s="184"/>
      <c r="I431" s="151"/>
      <c r="J431" s="185"/>
      <c r="K431" s="151"/>
      <c r="L431" s="185"/>
      <c r="M431" s="16"/>
      <c r="N431" s="17"/>
      <c r="O431" s="16"/>
      <c r="P431" s="17"/>
    </row>
    <row r="432" spans="1:16" ht="14.25" hidden="1" customHeight="1">
      <c r="A432" s="29" t="s">
        <v>106</v>
      </c>
      <c r="B432" s="37" t="s">
        <v>372</v>
      </c>
      <c r="C432" s="30" t="s">
        <v>42</v>
      </c>
      <c r="D432" s="30" t="s">
        <v>176</v>
      </c>
      <c r="E432" s="30"/>
      <c r="F432" s="30"/>
      <c r="G432" s="149"/>
      <c r="H432" s="150"/>
      <c r="I432" s="151"/>
      <c r="J432" s="152"/>
      <c r="K432" s="151"/>
      <c r="L432" s="152"/>
      <c r="M432" s="16"/>
      <c r="N432" s="17"/>
      <c r="O432" s="16"/>
      <c r="P432" s="17"/>
    </row>
    <row r="433" spans="1:17" ht="60" hidden="1" customHeight="1">
      <c r="A433" s="39" t="s">
        <v>103</v>
      </c>
      <c r="B433" s="37" t="s">
        <v>372</v>
      </c>
      <c r="C433" s="30" t="s">
        <v>42</v>
      </c>
      <c r="D433" s="30" t="s">
        <v>177</v>
      </c>
      <c r="E433" s="30"/>
      <c r="F433" s="30"/>
      <c r="G433" s="149"/>
      <c r="H433" s="150"/>
      <c r="I433" s="151"/>
      <c r="J433" s="152"/>
      <c r="K433" s="151"/>
      <c r="L433" s="152"/>
      <c r="M433" s="156">
        <f>M434</f>
        <v>53500</v>
      </c>
      <c r="N433" s="157"/>
      <c r="O433" s="156">
        <f>O434</f>
        <v>53500</v>
      </c>
      <c r="P433" s="157"/>
    </row>
    <row r="434" spans="1:17" ht="25.5" hidden="1" customHeight="1">
      <c r="A434" s="50" t="s">
        <v>84</v>
      </c>
      <c r="B434" s="37" t="s">
        <v>372</v>
      </c>
      <c r="C434" s="30" t="s">
        <v>42</v>
      </c>
      <c r="D434" s="30" t="s">
        <v>177</v>
      </c>
      <c r="E434" s="37" t="s">
        <v>85</v>
      </c>
      <c r="F434" s="30"/>
      <c r="G434" s="149"/>
      <c r="H434" s="150"/>
      <c r="I434" s="151"/>
      <c r="J434" s="152"/>
      <c r="K434" s="151"/>
      <c r="L434" s="152"/>
      <c r="M434" s="156">
        <f>M435</f>
        <v>53500</v>
      </c>
      <c r="N434" s="157"/>
      <c r="O434" s="156">
        <f>O435</f>
        <v>53500</v>
      </c>
      <c r="P434" s="157"/>
    </row>
    <row r="435" spans="1:17" ht="12.75" hidden="1" customHeight="1">
      <c r="A435" s="47" t="s">
        <v>86</v>
      </c>
      <c r="B435" s="37" t="s">
        <v>372</v>
      </c>
      <c r="C435" s="30" t="s">
        <v>42</v>
      </c>
      <c r="D435" s="30" t="s">
        <v>177</v>
      </c>
      <c r="E435" s="37" t="s">
        <v>87</v>
      </c>
      <c r="F435" s="30"/>
      <c r="G435" s="149"/>
      <c r="H435" s="150"/>
      <c r="I435" s="151"/>
      <c r="J435" s="152"/>
      <c r="K435" s="151"/>
      <c r="L435" s="152"/>
      <c r="M435" s="156">
        <f>M436</f>
        <v>53500</v>
      </c>
      <c r="N435" s="157"/>
      <c r="O435" s="156">
        <f>O436</f>
        <v>53500</v>
      </c>
      <c r="P435" s="157"/>
    </row>
    <row r="436" spans="1:17" ht="38.25" hidden="1" customHeight="1">
      <c r="A436" s="50" t="s">
        <v>88</v>
      </c>
      <c r="B436" s="37" t="s">
        <v>372</v>
      </c>
      <c r="C436" s="30" t="s">
        <v>42</v>
      </c>
      <c r="D436" s="30" t="s">
        <v>177</v>
      </c>
      <c r="E436" s="37" t="s">
        <v>89</v>
      </c>
      <c r="F436" s="30"/>
      <c r="G436" s="149"/>
      <c r="H436" s="150"/>
      <c r="I436" s="151"/>
      <c r="J436" s="152"/>
      <c r="K436" s="151"/>
      <c r="L436" s="152"/>
      <c r="M436" s="156">
        <f>M437</f>
        <v>53500</v>
      </c>
      <c r="N436" s="157"/>
      <c r="O436" s="156">
        <f>O437</f>
        <v>53500</v>
      </c>
      <c r="P436" s="157"/>
    </row>
    <row r="437" spans="1:17" ht="12.75" hidden="1" customHeight="1">
      <c r="A437" s="78" t="s">
        <v>26</v>
      </c>
      <c r="B437" s="37" t="s">
        <v>372</v>
      </c>
      <c r="C437" s="30" t="s">
        <v>42</v>
      </c>
      <c r="D437" s="30" t="s">
        <v>177</v>
      </c>
      <c r="E437" s="30" t="s">
        <v>89</v>
      </c>
      <c r="F437" s="30" t="s">
        <v>28</v>
      </c>
      <c r="G437" s="149"/>
      <c r="H437" s="150"/>
      <c r="I437" s="151"/>
      <c r="J437" s="152"/>
      <c r="K437" s="151"/>
      <c r="L437" s="152"/>
      <c r="M437" s="156">
        <f>M438</f>
        <v>53500</v>
      </c>
      <c r="N437" s="157"/>
      <c r="O437" s="156">
        <f>O438</f>
        <v>53500</v>
      </c>
      <c r="P437" s="157"/>
    </row>
    <row r="438" spans="1:17" ht="24" hidden="1" customHeight="1">
      <c r="A438" s="102" t="s">
        <v>73</v>
      </c>
      <c r="B438" s="37" t="s">
        <v>372</v>
      </c>
      <c r="C438" s="30" t="s">
        <v>42</v>
      </c>
      <c r="D438" s="30" t="s">
        <v>177</v>
      </c>
      <c r="E438" s="30" t="s">
        <v>89</v>
      </c>
      <c r="F438" s="30" t="s">
        <v>29</v>
      </c>
      <c r="G438" s="149"/>
      <c r="H438" s="150"/>
      <c r="I438" s="151"/>
      <c r="J438" s="152"/>
      <c r="K438" s="151"/>
      <c r="L438" s="152"/>
      <c r="M438" s="156">
        <v>53500</v>
      </c>
      <c r="N438" s="157"/>
      <c r="O438" s="156">
        <v>53500</v>
      </c>
      <c r="P438" s="157"/>
      <c r="Q438" s="15" t="e">
        <f>G438+#REF!+G481+#REF!+#REF!+#REF!+#REF!+#REF!+#REF!</f>
        <v>#REF!</v>
      </c>
    </row>
    <row r="439" spans="1:17" ht="0.75" hidden="1" customHeight="1">
      <c r="A439" s="95" t="s">
        <v>36</v>
      </c>
      <c r="B439" s="37" t="s">
        <v>372</v>
      </c>
      <c r="C439" s="73" t="s">
        <v>44</v>
      </c>
      <c r="D439" s="72"/>
      <c r="E439" s="72"/>
      <c r="F439" s="72"/>
      <c r="G439" s="160"/>
      <c r="H439" s="161"/>
      <c r="I439" s="164"/>
      <c r="J439" s="165"/>
      <c r="K439" s="164"/>
      <c r="L439" s="165"/>
      <c r="M439" s="156" t="e">
        <f>M440+#REF!</f>
        <v>#REF!</v>
      </c>
      <c r="N439" s="157"/>
      <c r="O439" s="156" t="e">
        <f>O440+#REF!</f>
        <v>#REF!</v>
      </c>
      <c r="P439" s="157"/>
    </row>
    <row r="440" spans="1:17" ht="18" customHeight="1">
      <c r="A440" s="95" t="s">
        <v>37</v>
      </c>
      <c r="B440" s="37" t="s">
        <v>372</v>
      </c>
      <c r="C440" s="37" t="s">
        <v>45</v>
      </c>
      <c r="D440" s="30" t="s">
        <v>403</v>
      </c>
      <c r="E440" s="30"/>
      <c r="F440" s="30"/>
      <c r="G440" s="169">
        <v>2082200</v>
      </c>
      <c r="H440" s="170"/>
      <c r="I440" s="171">
        <f>I441</f>
        <v>1892200</v>
      </c>
      <c r="J440" s="172"/>
      <c r="K440" s="171">
        <f>K441</f>
        <v>1892200</v>
      </c>
      <c r="L440" s="172"/>
      <c r="M440" s="156" t="e">
        <f>#REF!+M473</f>
        <v>#REF!</v>
      </c>
      <c r="N440" s="157"/>
      <c r="O440" s="156" t="e">
        <f>#REF!+O473</f>
        <v>#REF!</v>
      </c>
      <c r="P440" s="157"/>
    </row>
    <row r="441" spans="1:17" ht="27" customHeight="1">
      <c r="A441" s="47" t="s">
        <v>298</v>
      </c>
      <c r="B441" s="37" t="s">
        <v>372</v>
      </c>
      <c r="C441" s="37" t="s">
        <v>45</v>
      </c>
      <c r="D441" s="30" t="s">
        <v>300</v>
      </c>
      <c r="E441" s="30"/>
      <c r="F441" s="30"/>
      <c r="G441" s="160">
        <f>G442+G462</f>
        <v>1892200</v>
      </c>
      <c r="H441" s="161"/>
      <c r="I441" s="164">
        <f>I442+I462</f>
        <v>1892200</v>
      </c>
      <c r="J441" s="165"/>
      <c r="K441" s="164">
        <f>K442+K462</f>
        <v>1892200</v>
      </c>
      <c r="L441" s="165"/>
      <c r="M441" s="33"/>
      <c r="N441" s="34"/>
      <c r="O441" s="33"/>
      <c r="P441" s="34"/>
    </row>
    <row r="442" spans="1:17" ht="27" customHeight="1">
      <c r="A442" s="87" t="s">
        <v>229</v>
      </c>
      <c r="B442" s="37" t="s">
        <v>372</v>
      </c>
      <c r="C442" s="37" t="s">
        <v>45</v>
      </c>
      <c r="D442" s="37" t="s">
        <v>301</v>
      </c>
      <c r="E442" s="30"/>
      <c r="F442" s="30"/>
      <c r="G442" s="160">
        <f>G443</f>
        <v>1398600</v>
      </c>
      <c r="H442" s="167"/>
      <c r="I442" s="164">
        <f>I443</f>
        <v>1398600</v>
      </c>
      <c r="J442" s="168"/>
      <c r="K442" s="164">
        <f>K443</f>
        <v>1398600</v>
      </c>
      <c r="L442" s="168"/>
      <c r="M442" s="16"/>
      <c r="N442" s="17"/>
      <c r="O442" s="16"/>
      <c r="P442" s="17"/>
    </row>
    <row r="443" spans="1:17" ht="33" customHeight="1">
      <c r="A443" s="98" t="s">
        <v>341</v>
      </c>
      <c r="B443" s="37" t="s">
        <v>372</v>
      </c>
      <c r="C443" s="37" t="s">
        <v>45</v>
      </c>
      <c r="D443" s="37" t="s">
        <v>302</v>
      </c>
      <c r="E443" s="30"/>
      <c r="F443" s="30"/>
      <c r="G443" s="160">
        <f>G445+G451+G461+H467</f>
        <v>1398600</v>
      </c>
      <c r="H443" s="167"/>
      <c r="I443" s="164">
        <f>I445+I451+I461</f>
        <v>1398600</v>
      </c>
      <c r="J443" s="168"/>
      <c r="K443" s="164">
        <f>K445+K451+K461</f>
        <v>1398600</v>
      </c>
      <c r="L443" s="168"/>
      <c r="M443" s="16"/>
      <c r="N443" s="17"/>
      <c r="O443" s="16"/>
      <c r="P443" s="17"/>
    </row>
    <row r="444" spans="1:17" ht="0.75" customHeight="1">
      <c r="A444" s="29" t="s">
        <v>106</v>
      </c>
      <c r="B444" s="37" t="s">
        <v>372</v>
      </c>
      <c r="C444" s="30" t="s">
        <v>45</v>
      </c>
      <c r="D444" s="30" t="s">
        <v>178</v>
      </c>
      <c r="E444" s="30"/>
      <c r="F444" s="30"/>
      <c r="G444" s="147"/>
      <c r="H444" s="153"/>
      <c r="I444" s="156"/>
      <c r="J444" s="157"/>
      <c r="K444" s="156"/>
      <c r="L444" s="157"/>
      <c r="M444" s="16"/>
      <c r="N444" s="17"/>
      <c r="O444" s="16"/>
      <c r="P444" s="17"/>
    </row>
    <row r="445" spans="1:17" ht="26.25" customHeight="1">
      <c r="A445" s="103" t="s">
        <v>305</v>
      </c>
      <c r="B445" s="37" t="s">
        <v>372</v>
      </c>
      <c r="C445" s="30" t="s">
        <v>45</v>
      </c>
      <c r="D445" s="37" t="s">
        <v>302</v>
      </c>
      <c r="E445" s="30" t="s">
        <v>74</v>
      </c>
      <c r="F445" s="30"/>
      <c r="G445" s="158">
        <f>G446+G449</f>
        <v>1025600</v>
      </c>
      <c r="H445" s="159"/>
      <c r="I445" s="156">
        <f>I446+I449</f>
        <v>1025600</v>
      </c>
      <c r="J445" s="157"/>
      <c r="K445" s="156">
        <f>K446+K449</f>
        <v>1025600</v>
      </c>
      <c r="L445" s="157"/>
      <c r="M445" s="16"/>
      <c r="N445" s="17"/>
      <c r="O445" s="16"/>
      <c r="P445" s="17"/>
    </row>
    <row r="446" spans="1:17" ht="16.5" customHeight="1">
      <c r="A446" s="29" t="s">
        <v>271</v>
      </c>
      <c r="B446" s="37" t="s">
        <v>372</v>
      </c>
      <c r="C446" s="30" t="s">
        <v>45</v>
      </c>
      <c r="D446" s="37" t="s">
        <v>302</v>
      </c>
      <c r="E446" s="37" t="s">
        <v>123</v>
      </c>
      <c r="F446" s="30"/>
      <c r="G446" s="147">
        <v>787600</v>
      </c>
      <c r="H446" s="153"/>
      <c r="I446" s="156">
        <v>787600</v>
      </c>
      <c r="J446" s="157"/>
      <c r="K446" s="156">
        <v>787600</v>
      </c>
      <c r="L446" s="157"/>
      <c r="M446" s="156">
        <f>M447</f>
        <v>2761767.71</v>
      </c>
      <c r="N446" s="157"/>
      <c r="O446" s="156">
        <f>O447</f>
        <v>3045125.08</v>
      </c>
      <c r="P446" s="157"/>
    </row>
    <row r="447" spans="1:17" ht="0.75" customHeight="1">
      <c r="A447" s="45" t="s">
        <v>307</v>
      </c>
      <c r="B447" s="37" t="s">
        <v>372</v>
      </c>
      <c r="C447" s="30" t="s">
        <v>45</v>
      </c>
      <c r="D447" s="37" t="s">
        <v>302</v>
      </c>
      <c r="E447" s="37" t="s">
        <v>123</v>
      </c>
      <c r="F447" s="30" t="s">
        <v>20</v>
      </c>
      <c r="G447" s="147">
        <v>456000</v>
      </c>
      <c r="H447" s="153"/>
      <c r="I447" s="156">
        <v>456000</v>
      </c>
      <c r="J447" s="157"/>
      <c r="K447" s="156">
        <v>456000</v>
      </c>
      <c r="L447" s="157"/>
      <c r="M447" s="156">
        <f>M448</f>
        <v>2761767.71</v>
      </c>
      <c r="N447" s="157"/>
      <c r="O447" s="156">
        <f>O448</f>
        <v>3045125.08</v>
      </c>
      <c r="P447" s="157"/>
    </row>
    <row r="448" spans="1:17" ht="32.25" hidden="1" customHeight="1">
      <c r="A448" s="104" t="s">
        <v>306</v>
      </c>
      <c r="B448" s="37" t="s">
        <v>372</v>
      </c>
      <c r="C448" s="30" t="s">
        <v>45</v>
      </c>
      <c r="D448" s="37" t="s">
        <v>302</v>
      </c>
      <c r="E448" s="37" t="s">
        <v>123</v>
      </c>
      <c r="F448" s="30" t="s">
        <v>203</v>
      </c>
      <c r="G448" s="147">
        <v>2700</v>
      </c>
      <c r="H448" s="153"/>
      <c r="I448" s="156">
        <v>2700</v>
      </c>
      <c r="J448" s="157"/>
      <c r="K448" s="156">
        <v>2700</v>
      </c>
      <c r="L448" s="157"/>
      <c r="M448" s="156">
        <f>M449</f>
        <v>2761767.71</v>
      </c>
      <c r="N448" s="157"/>
      <c r="O448" s="156">
        <f>O449</f>
        <v>3045125.08</v>
      </c>
      <c r="P448" s="157"/>
    </row>
    <row r="449" spans="1:16" ht="19.5" customHeight="1">
      <c r="A449" s="46" t="s">
        <v>16</v>
      </c>
      <c r="B449" s="37" t="s">
        <v>372</v>
      </c>
      <c r="C449" s="30" t="s">
        <v>45</v>
      </c>
      <c r="D449" s="37" t="s">
        <v>302</v>
      </c>
      <c r="E449" s="30" t="s">
        <v>124</v>
      </c>
      <c r="F449" s="30" t="s">
        <v>51</v>
      </c>
      <c r="G449" s="147">
        <v>238000</v>
      </c>
      <c r="H449" s="153"/>
      <c r="I449" s="156">
        <v>238000</v>
      </c>
      <c r="J449" s="157"/>
      <c r="K449" s="156">
        <v>238000</v>
      </c>
      <c r="L449" s="157"/>
      <c r="M449" s="156">
        <f>M454</f>
        <v>2761767.71</v>
      </c>
      <c r="N449" s="157"/>
      <c r="O449" s="156">
        <f>O454</f>
        <v>3045125.08</v>
      </c>
      <c r="P449" s="157"/>
    </row>
    <row r="450" spans="1:16" ht="28.5" hidden="1" customHeight="1">
      <c r="A450" s="39" t="s">
        <v>304</v>
      </c>
      <c r="B450" s="37" t="s">
        <v>372</v>
      </c>
      <c r="C450" s="30" t="s">
        <v>45</v>
      </c>
      <c r="D450" s="37" t="s">
        <v>302</v>
      </c>
      <c r="E450" s="30"/>
      <c r="F450" s="30"/>
      <c r="G450" s="147">
        <f>G451</f>
        <v>362000</v>
      </c>
      <c r="H450" s="153"/>
      <c r="I450" s="156">
        <f>I451</f>
        <v>362000</v>
      </c>
      <c r="J450" s="157"/>
      <c r="K450" s="156">
        <f>K451</f>
        <v>362000</v>
      </c>
      <c r="L450" s="157"/>
      <c r="M450" s="33"/>
      <c r="N450" s="34"/>
      <c r="O450" s="33"/>
      <c r="P450" s="34"/>
    </row>
    <row r="451" spans="1:16" ht="28.5" customHeight="1">
      <c r="A451" s="29" t="s">
        <v>114</v>
      </c>
      <c r="B451" s="37" t="s">
        <v>372</v>
      </c>
      <c r="C451" s="30" t="s">
        <v>45</v>
      </c>
      <c r="D451" s="37" t="s">
        <v>303</v>
      </c>
      <c r="E451" s="30" t="s">
        <v>9</v>
      </c>
      <c r="F451" s="30"/>
      <c r="G451" s="158">
        <f>G452</f>
        <v>362000</v>
      </c>
      <c r="H451" s="159"/>
      <c r="I451" s="156">
        <f>I452</f>
        <v>362000</v>
      </c>
      <c r="J451" s="157"/>
      <c r="K451" s="156">
        <f>K452</f>
        <v>362000</v>
      </c>
      <c r="L451" s="157"/>
      <c r="M451" s="33"/>
      <c r="N451" s="34"/>
      <c r="O451" s="33"/>
      <c r="P451" s="34"/>
    </row>
    <row r="452" spans="1:16" ht="28.5" customHeight="1">
      <c r="A452" s="50" t="s">
        <v>115</v>
      </c>
      <c r="B452" s="37" t="s">
        <v>372</v>
      </c>
      <c r="C452" s="30" t="s">
        <v>45</v>
      </c>
      <c r="D452" s="37" t="s">
        <v>303</v>
      </c>
      <c r="E452" s="30" t="s">
        <v>28</v>
      </c>
      <c r="F452" s="30"/>
      <c r="G452" s="147">
        <f>G453</f>
        <v>362000</v>
      </c>
      <c r="H452" s="153"/>
      <c r="I452" s="156">
        <f>I453</f>
        <v>362000</v>
      </c>
      <c r="J452" s="157"/>
      <c r="K452" s="156">
        <f>K453</f>
        <v>362000</v>
      </c>
      <c r="L452" s="157"/>
      <c r="M452" s="33"/>
      <c r="N452" s="34"/>
      <c r="O452" s="33"/>
      <c r="P452" s="34"/>
    </row>
    <row r="453" spans="1:16" ht="28.5" customHeight="1">
      <c r="A453" s="29" t="s">
        <v>116</v>
      </c>
      <c r="B453" s="37" t="s">
        <v>372</v>
      </c>
      <c r="C453" s="30" t="s">
        <v>45</v>
      </c>
      <c r="D453" s="37" t="s">
        <v>303</v>
      </c>
      <c r="E453" s="30" t="s">
        <v>78</v>
      </c>
      <c r="F453" s="30"/>
      <c r="G453" s="147">
        <v>362000</v>
      </c>
      <c r="H453" s="153"/>
      <c r="I453" s="156">
        <v>362000</v>
      </c>
      <c r="J453" s="157"/>
      <c r="K453" s="156">
        <v>362000</v>
      </c>
      <c r="L453" s="157"/>
      <c r="M453" s="33"/>
      <c r="N453" s="34"/>
      <c r="O453" s="33"/>
      <c r="P453" s="34"/>
    </row>
    <row r="454" spans="1:16" ht="0.75" customHeight="1">
      <c r="A454" s="105" t="s">
        <v>308</v>
      </c>
      <c r="B454" s="37" t="s">
        <v>372</v>
      </c>
      <c r="C454" s="30" t="s">
        <v>45</v>
      </c>
      <c r="D454" s="37" t="s">
        <v>303</v>
      </c>
      <c r="E454" s="30" t="s">
        <v>78</v>
      </c>
      <c r="F454" s="30" t="s">
        <v>193</v>
      </c>
      <c r="G454" s="147">
        <v>13000</v>
      </c>
      <c r="H454" s="153"/>
      <c r="I454" s="156">
        <v>13000</v>
      </c>
      <c r="J454" s="157"/>
      <c r="K454" s="156">
        <v>13000</v>
      </c>
      <c r="L454" s="157"/>
      <c r="M454" s="156">
        <v>2761767.71</v>
      </c>
      <c r="N454" s="157"/>
      <c r="O454" s="156">
        <v>3045125.08</v>
      </c>
      <c r="P454" s="157"/>
    </row>
    <row r="455" spans="1:16" ht="25.5" hidden="1" customHeight="1">
      <c r="A455" s="101" t="s">
        <v>336</v>
      </c>
      <c r="B455" s="37" t="s">
        <v>372</v>
      </c>
      <c r="C455" s="30" t="s">
        <v>45</v>
      </c>
      <c r="D455" s="37" t="s">
        <v>337</v>
      </c>
      <c r="E455" s="30"/>
      <c r="F455" s="30"/>
      <c r="G455" s="66"/>
      <c r="H455" s="67"/>
      <c r="I455" s="61"/>
      <c r="J455" s="63"/>
      <c r="K455" s="61"/>
      <c r="L455" s="63"/>
      <c r="M455" s="35"/>
      <c r="N455" s="36"/>
      <c r="O455" s="35"/>
      <c r="P455" s="36"/>
    </row>
    <row r="456" spans="1:16" ht="25.5" hidden="1" customHeight="1">
      <c r="A456" s="49"/>
      <c r="B456" s="37" t="s">
        <v>372</v>
      </c>
      <c r="C456" s="30"/>
      <c r="D456" s="37" t="s">
        <v>337</v>
      </c>
      <c r="E456" s="30"/>
      <c r="F456" s="30"/>
      <c r="G456" s="66"/>
      <c r="H456" s="67"/>
      <c r="I456" s="61"/>
      <c r="J456" s="63"/>
      <c r="K456" s="61"/>
      <c r="L456" s="63"/>
      <c r="M456" s="35"/>
      <c r="N456" s="36"/>
      <c r="O456" s="35"/>
      <c r="P456" s="36"/>
    </row>
    <row r="457" spans="1:16" ht="25.5" hidden="1" customHeight="1">
      <c r="A457" s="49"/>
      <c r="B457" s="37" t="s">
        <v>372</v>
      </c>
      <c r="C457" s="30"/>
      <c r="D457" s="37" t="s">
        <v>337</v>
      </c>
      <c r="E457" s="30"/>
      <c r="F457" s="30"/>
      <c r="G457" s="147"/>
      <c r="H457" s="153"/>
      <c r="I457" s="156"/>
      <c r="J457" s="157"/>
      <c r="K457" s="156"/>
      <c r="L457" s="157"/>
      <c r="M457" s="35"/>
      <c r="N457" s="36"/>
      <c r="O457" s="35"/>
      <c r="P457" s="36"/>
    </row>
    <row r="458" spans="1:16" ht="25.5" hidden="1" customHeight="1">
      <c r="A458" s="49"/>
      <c r="B458" s="37" t="s">
        <v>372</v>
      </c>
      <c r="C458" s="30"/>
      <c r="D458" s="37" t="s">
        <v>337</v>
      </c>
      <c r="E458" s="30"/>
      <c r="F458" s="30" t="s">
        <v>12</v>
      </c>
      <c r="G458" s="147">
        <v>3000</v>
      </c>
      <c r="H458" s="153"/>
      <c r="I458" s="156">
        <v>3000</v>
      </c>
      <c r="J458" s="157"/>
      <c r="K458" s="156">
        <v>3000</v>
      </c>
      <c r="L458" s="157"/>
      <c r="M458" s="35"/>
      <c r="N458" s="36"/>
      <c r="O458" s="35"/>
      <c r="P458" s="36"/>
    </row>
    <row r="459" spans="1:16" ht="19.5" hidden="1" customHeight="1">
      <c r="A459" s="106"/>
      <c r="B459" s="37" t="s">
        <v>372</v>
      </c>
      <c r="C459" s="30"/>
      <c r="D459" s="37"/>
      <c r="E459" s="30"/>
      <c r="F459" s="30"/>
      <c r="G459" s="66"/>
      <c r="H459" s="67"/>
      <c r="I459" s="61"/>
      <c r="J459" s="63"/>
      <c r="K459" s="61"/>
      <c r="L459" s="63"/>
      <c r="M459" s="35"/>
      <c r="N459" s="36"/>
      <c r="O459" s="35"/>
      <c r="P459" s="36"/>
    </row>
    <row r="460" spans="1:16" ht="19.5" hidden="1" customHeight="1">
      <c r="A460" s="106"/>
      <c r="B460" s="37" t="s">
        <v>372</v>
      </c>
      <c r="C460" s="30"/>
      <c r="D460" s="37"/>
      <c r="E460" s="30"/>
      <c r="F460" s="30"/>
      <c r="G460" s="66"/>
      <c r="H460" s="67"/>
      <c r="I460" s="61"/>
      <c r="J460" s="63"/>
      <c r="K460" s="61"/>
      <c r="L460" s="63"/>
      <c r="M460" s="35"/>
      <c r="N460" s="36"/>
      <c r="O460" s="35"/>
      <c r="P460" s="36"/>
    </row>
    <row r="461" spans="1:16" ht="19.5" customHeight="1">
      <c r="A461" s="38" t="s">
        <v>80</v>
      </c>
      <c r="B461" s="37" t="s">
        <v>372</v>
      </c>
      <c r="C461" s="30" t="s">
        <v>45</v>
      </c>
      <c r="D461" s="37" t="s">
        <v>373</v>
      </c>
      <c r="E461" s="30" t="s">
        <v>81</v>
      </c>
      <c r="F461" s="30"/>
      <c r="G461" s="158">
        <v>11000</v>
      </c>
      <c r="H461" s="159"/>
      <c r="I461" s="156">
        <v>11000</v>
      </c>
      <c r="J461" s="157"/>
      <c r="K461" s="156">
        <v>11000</v>
      </c>
      <c r="L461" s="157"/>
      <c r="M461" s="59"/>
      <c r="N461" s="60"/>
      <c r="O461" s="59"/>
      <c r="P461" s="60"/>
    </row>
    <row r="462" spans="1:16" ht="19.5" customHeight="1">
      <c r="A462" s="107" t="s">
        <v>374</v>
      </c>
      <c r="B462" s="37" t="s">
        <v>372</v>
      </c>
      <c r="C462" s="30" t="s">
        <v>45</v>
      </c>
      <c r="D462" s="37"/>
      <c r="E462" s="30"/>
      <c r="F462" s="30"/>
      <c r="G462" s="158">
        <f>G463</f>
        <v>493600</v>
      </c>
      <c r="H462" s="159"/>
      <c r="I462" s="156">
        <f>I463</f>
        <v>493600</v>
      </c>
      <c r="J462" s="157"/>
      <c r="K462" s="156">
        <f>K463</f>
        <v>493600</v>
      </c>
      <c r="L462" s="157"/>
      <c r="M462" s="59"/>
      <c r="N462" s="60"/>
      <c r="O462" s="59"/>
      <c r="P462" s="60"/>
    </row>
    <row r="463" spans="1:16" ht="29.25" customHeight="1">
      <c r="A463" s="108" t="s">
        <v>375</v>
      </c>
      <c r="B463" s="37" t="s">
        <v>372</v>
      </c>
      <c r="C463" s="37" t="s">
        <v>45</v>
      </c>
      <c r="D463" s="37" t="s">
        <v>376</v>
      </c>
      <c r="E463" s="30"/>
      <c r="F463" s="30"/>
      <c r="G463" s="147">
        <f>G464+G465</f>
        <v>493600</v>
      </c>
      <c r="H463" s="153"/>
      <c r="I463" s="156">
        <f>I464+I465</f>
        <v>493600</v>
      </c>
      <c r="J463" s="157"/>
      <c r="K463" s="156">
        <f>K464+K465</f>
        <v>493600</v>
      </c>
      <c r="L463" s="157"/>
      <c r="M463" s="59"/>
      <c r="N463" s="60"/>
      <c r="O463" s="59"/>
      <c r="P463" s="60"/>
    </row>
    <row r="464" spans="1:16" ht="29.25" customHeight="1">
      <c r="A464" s="45" t="s">
        <v>307</v>
      </c>
      <c r="B464" s="37" t="s">
        <v>372</v>
      </c>
      <c r="C464" s="37" t="s">
        <v>45</v>
      </c>
      <c r="D464" s="37" t="s">
        <v>376</v>
      </c>
      <c r="E464" s="30" t="s">
        <v>123</v>
      </c>
      <c r="F464" s="30"/>
      <c r="G464" s="147">
        <v>379600</v>
      </c>
      <c r="H464" s="153"/>
      <c r="I464" s="156">
        <v>379600</v>
      </c>
      <c r="J464" s="157"/>
      <c r="K464" s="156">
        <v>379600</v>
      </c>
      <c r="L464" s="157"/>
      <c r="M464" s="59"/>
      <c r="N464" s="60"/>
      <c r="O464" s="59"/>
      <c r="P464" s="60"/>
    </row>
    <row r="465" spans="1:16" ht="22.5" customHeight="1">
      <c r="A465" s="46" t="s">
        <v>16</v>
      </c>
      <c r="B465" s="37" t="s">
        <v>372</v>
      </c>
      <c r="C465" s="37" t="s">
        <v>45</v>
      </c>
      <c r="D465" s="37" t="s">
        <v>376</v>
      </c>
      <c r="E465" s="30" t="s">
        <v>124</v>
      </c>
      <c r="F465" s="30"/>
      <c r="G465" s="147">
        <v>114000</v>
      </c>
      <c r="H465" s="153"/>
      <c r="I465" s="156">
        <v>114000</v>
      </c>
      <c r="J465" s="157"/>
      <c r="K465" s="156">
        <v>114000</v>
      </c>
      <c r="L465" s="157"/>
      <c r="M465" s="59"/>
      <c r="N465" s="60"/>
      <c r="O465" s="59"/>
      <c r="P465" s="60"/>
    </row>
    <row r="466" spans="1:16" ht="19.5" hidden="1" customHeight="1">
      <c r="A466" s="106"/>
      <c r="B466" s="37" t="s">
        <v>372</v>
      </c>
      <c r="C466" s="30" t="s">
        <v>45</v>
      </c>
      <c r="D466" s="37"/>
      <c r="E466" s="30"/>
      <c r="F466" s="30"/>
      <c r="G466" s="147"/>
      <c r="H466" s="153"/>
      <c r="I466" s="156"/>
      <c r="J466" s="157"/>
      <c r="K466" s="156"/>
      <c r="L466" s="157"/>
      <c r="M466" s="59"/>
      <c r="N466" s="60"/>
      <c r="O466" s="59"/>
      <c r="P466" s="60"/>
    </row>
    <row r="467" spans="1:16" ht="30" hidden="1" customHeight="1" thickBot="1">
      <c r="A467" s="122" t="s">
        <v>384</v>
      </c>
      <c r="B467" s="37" t="s">
        <v>372</v>
      </c>
      <c r="C467" s="37" t="s">
        <v>45</v>
      </c>
      <c r="D467" s="124" t="s">
        <v>386</v>
      </c>
      <c r="E467" s="30"/>
      <c r="F467" s="30"/>
      <c r="G467" s="70"/>
      <c r="H467" s="71">
        <f>H468</f>
        <v>0</v>
      </c>
      <c r="I467" s="68"/>
      <c r="J467" s="69"/>
      <c r="K467" s="68"/>
      <c r="L467" s="69"/>
      <c r="M467" s="68"/>
      <c r="N467" s="69"/>
      <c r="O467" s="68"/>
      <c r="P467" s="69"/>
    </row>
    <row r="468" spans="1:16" ht="28.5" hidden="1" customHeight="1" thickBot="1">
      <c r="A468" s="123" t="s">
        <v>385</v>
      </c>
      <c r="B468" s="37" t="s">
        <v>372</v>
      </c>
      <c r="C468" s="37" t="s">
        <v>45</v>
      </c>
      <c r="D468" s="124" t="s">
        <v>386</v>
      </c>
      <c r="E468" s="30" t="s">
        <v>9</v>
      </c>
      <c r="F468" s="30"/>
      <c r="G468" s="70"/>
      <c r="H468" s="71">
        <f>H469</f>
        <v>0</v>
      </c>
      <c r="I468" s="68"/>
      <c r="J468" s="69"/>
      <c r="K468" s="68"/>
      <c r="L468" s="69"/>
      <c r="M468" s="68"/>
      <c r="N468" s="69"/>
      <c r="O468" s="68"/>
      <c r="P468" s="69"/>
    </row>
    <row r="469" spans="1:16" ht="27.75" hidden="1" customHeight="1" thickBot="1">
      <c r="A469" s="29" t="s">
        <v>114</v>
      </c>
      <c r="B469" s="37" t="s">
        <v>372</v>
      </c>
      <c r="C469" s="37" t="s">
        <v>45</v>
      </c>
      <c r="D469" s="138" t="s">
        <v>386</v>
      </c>
      <c r="E469" s="30" t="s">
        <v>78</v>
      </c>
      <c r="F469" s="30"/>
      <c r="G469" s="70"/>
      <c r="H469" s="71">
        <v>0</v>
      </c>
      <c r="I469" s="68"/>
      <c r="J469" s="69"/>
      <c r="K469" s="68"/>
      <c r="L469" s="69"/>
      <c r="M469" s="68"/>
      <c r="N469" s="69"/>
      <c r="O469" s="68"/>
      <c r="P469" s="69"/>
    </row>
    <row r="470" spans="1:16" ht="45.75" customHeight="1">
      <c r="A470" s="139" t="s">
        <v>400</v>
      </c>
      <c r="B470" s="37" t="s">
        <v>372</v>
      </c>
      <c r="C470" s="37" t="s">
        <v>45</v>
      </c>
      <c r="D470" s="140" t="s">
        <v>401</v>
      </c>
      <c r="E470" s="30" t="s">
        <v>402</v>
      </c>
      <c r="F470" s="30"/>
      <c r="G470" s="130"/>
      <c r="H470" s="135">
        <v>190000</v>
      </c>
      <c r="I470" s="133"/>
      <c r="J470" s="134"/>
      <c r="K470" s="133"/>
      <c r="L470" s="134"/>
      <c r="M470" s="133"/>
      <c r="N470" s="134"/>
      <c r="O470" s="133"/>
      <c r="P470" s="134"/>
    </row>
    <row r="471" spans="1:16" ht="27.75" customHeight="1">
      <c r="A471" s="29" t="s">
        <v>114</v>
      </c>
      <c r="B471" s="37" t="s">
        <v>372</v>
      </c>
      <c r="C471" s="37" t="s">
        <v>45</v>
      </c>
      <c r="D471" s="140" t="s">
        <v>401</v>
      </c>
      <c r="E471" s="30" t="s">
        <v>28</v>
      </c>
      <c r="F471" s="30"/>
      <c r="G471" s="130"/>
      <c r="H471" s="131">
        <v>190000</v>
      </c>
      <c r="I471" s="133"/>
      <c r="J471" s="134"/>
      <c r="K471" s="133"/>
      <c r="L471" s="134"/>
      <c r="M471" s="133"/>
      <c r="N471" s="134"/>
      <c r="O471" s="133"/>
      <c r="P471" s="134"/>
    </row>
    <row r="472" spans="1:16" ht="27.75" customHeight="1">
      <c r="A472" s="29" t="s">
        <v>116</v>
      </c>
      <c r="B472" s="37" t="s">
        <v>372</v>
      </c>
      <c r="C472" s="37" t="s">
        <v>45</v>
      </c>
      <c r="D472" s="140" t="s">
        <v>401</v>
      </c>
      <c r="E472" s="30" t="s">
        <v>78</v>
      </c>
      <c r="F472" s="30"/>
      <c r="G472" s="130"/>
      <c r="H472" s="131">
        <v>190000</v>
      </c>
      <c r="I472" s="133"/>
      <c r="J472" s="134"/>
      <c r="K472" s="133"/>
      <c r="L472" s="134"/>
      <c r="M472" s="133"/>
      <c r="N472" s="134"/>
      <c r="O472" s="133"/>
      <c r="P472" s="134"/>
    </row>
    <row r="473" spans="1:16" ht="22.5" customHeight="1">
      <c r="A473" s="95" t="s">
        <v>38</v>
      </c>
      <c r="B473" s="37" t="s">
        <v>372</v>
      </c>
      <c r="C473" s="37" t="s">
        <v>338</v>
      </c>
      <c r="D473" s="37" t="s">
        <v>179</v>
      </c>
      <c r="E473" s="30"/>
      <c r="F473" s="30"/>
      <c r="G473" s="169">
        <f t="shared" ref="G473:K479" si="8">G474</f>
        <v>3000</v>
      </c>
      <c r="H473" s="170"/>
      <c r="I473" s="171">
        <f t="shared" si="8"/>
        <v>3000</v>
      </c>
      <c r="J473" s="172"/>
      <c r="K473" s="171">
        <f t="shared" si="8"/>
        <v>3000</v>
      </c>
      <c r="L473" s="172"/>
      <c r="M473" s="156">
        <f>M477</f>
        <v>178000</v>
      </c>
      <c r="N473" s="157"/>
      <c r="O473" s="156">
        <f>O477</f>
        <v>178000</v>
      </c>
      <c r="P473" s="157"/>
    </row>
    <row r="474" spans="1:16" ht="30.75" customHeight="1">
      <c r="A474" s="47" t="s">
        <v>298</v>
      </c>
      <c r="B474" s="37" t="s">
        <v>372</v>
      </c>
      <c r="C474" s="37" t="s">
        <v>46</v>
      </c>
      <c r="D474" s="37" t="s">
        <v>299</v>
      </c>
      <c r="E474" s="30"/>
      <c r="F474" s="30"/>
      <c r="G474" s="176">
        <f t="shared" si="8"/>
        <v>3000</v>
      </c>
      <c r="H474" s="177"/>
      <c r="I474" s="178">
        <f t="shared" si="8"/>
        <v>3000</v>
      </c>
      <c r="J474" s="179"/>
      <c r="K474" s="178">
        <f t="shared" si="8"/>
        <v>3000</v>
      </c>
      <c r="L474" s="179"/>
      <c r="M474" s="35"/>
      <c r="N474" s="36"/>
      <c r="O474" s="35"/>
      <c r="P474" s="36"/>
    </row>
    <row r="475" spans="1:16" ht="37.5" customHeight="1">
      <c r="A475" s="87" t="s">
        <v>230</v>
      </c>
      <c r="B475" s="37" t="s">
        <v>372</v>
      </c>
      <c r="C475" s="37" t="s">
        <v>46</v>
      </c>
      <c r="D475" s="30" t="s">
        <v>311</v>
      </c>
      <c r="E475" s="30"/>
      <c r="F475" s="30"/>
      <c r="G475" s="147">
        <f t="shared" si="8"/>
        <v>3000</v>
      </c>
      <c r="H475" s="153"/>
      <c r="I475" s="156">
        <f t="shared" si="8"/>
        <v>3000</v>
      </c>
      <c r="J475" s="157"/>
      <c r="K475" s="156">
        <f t="shared" si="8"/>
        <v>3000</v>
      </c>
      <c r="L475" s="157"/>
      <c r="M475" s="35"/>
      <c r="N475" s="36"/>
      <c r="O475" s="35"/>
      <c r="P475" s="36"/>
    </row>
    <row r="476" spans="1:16" ht="41.25" customHeight="1">
      <c r="A476" s="98" t="s">
        <v>315</v>
      </c>
      <c r="B476" s="37" t="s">
        <v>372</v>
      </c>
      <c r="C476" s="37" t="s">
        <v>46</v>
      </c>
      <c r="D476" s="30" t="s">
        <v>310</v>
      </c>
      <c r="E476" s="30"/>
      <c r="F476" s="30"/>
      <c r="G476" s="147">
        <f t="shared" si="8"/>
        <v>3000</v>
      </c>
      <c r="H476" s="153"/>
      <c r="I476" s="156">
        <f t="shared" si="8"/>
        <v>3000</v>
      </c>
      <c r="J476" s="157"/>
      <c r="K476" s="156">
        <f t="shared" si="8"/>
        <v>3000</v>
      </c>
      <c r="L476" s="157"/>
      <c r="M476" s="35"/>
      <c r="N476" s="36"/>
      <c r="O476" s="35"/>
      <c r="P476" s="36"/>
    </row>
    <row r="477" spans="1:16" ht="27.75" customHeight="1">
      <c r="A477" s="39" t="s">
        <v>304</v>
      </c>
      <c r="B477" s="37" t="s">
        <v>372</v>
      </c>
      <c r="C477" s="37" t="s">
        <v>46</v>
      </c>
      <c r="D477" s="30" t="s">
        <v>310</v>
      </c>
      <c r="E477" s="37"/>
      <c r="F477" s="30"/>
      <c r="G477" s="147">
        <f t="shared" si="8"/>
        <v>3000</v>
      </c>
      <c r="H477" s="153"/>
      <c r="I477" s="156">
        <f t="shared" si="8"/>
        <v>3000</v>
      </c>
      <c r="J477" s="157"/>
      <c r="K477" s="156">
        <f t="shared" si="8"/>
        <v>3000</v>
      </c>
      <c r="L477" s="157"/>
      <c r="M477" s="156">
        <f>M478</f>
        <v>178000</v>
      </c>
      <c r="N477" s="157"/>
      <c r="O477" s="156">
        <f>O478</f>
        <v>178000</v>
      </c>
      <c r="P477" s="157"/>
    </row>
    <row r="478" spans="1:16" ht="30" customHeight="1">
      <c r="A478" s="29" t="s">
        <v>114</v>
      </c>
      <c r="B478" s="37" t="s">
        <v>372</v>
      </c>
      <c r="C478" s="37" t="s">
        <v>46</v>
      </c>
      <c r="D478" s="30" t="s">
        <v>310</v>
      </c>
      <c r="E478" s="37" t="s">
        <v>9</v>
      </c>
      <c r="F478" s="30"/>
      <c r="G478" s="147">
        <f t="shared" si="8"/>
        <v>3000</v>
      </c>
      <c r="H478" s="153"/>
      <c r="I478" s="156">
        <f t="shared" si="8"/>
        <v>3000</v>
      </c>
      <c r="J478" s="157"/>
      <c r="K478" s="156">
        <f t="shared" si="8"/>
        <v>3000</v>
      </c>
      <c r="L478" s="157"/>
      <c r="M478" s="156">
        <f>M479</f>
        <v>178000</v>
      </c>
      <c r="N478" s="157"/>
      <c r="O478" s="156">
        <f>O479</f>
        <v>178000</v>
      </c>
      <c r="P478" s="157"/>
    </row>
    <row r="479" spans="1:16" ht="29.25" customHeight="1">
      <c r="A479" s="50" t="s">
        <v>115</v>
      </c>
      <c r="B479" s="37" t="s">
        <v>372</v>
      </c>
      <c r="C479" s="37" t="s">
        <v>46</v>
      </c>
      <c r="D479" s="30" t="s">
        <v>310</v>
      </c>
      <c r="E479" s="37" t="s">
        <v>28</v>
      </c>
      <c r="F479" s="30"/>
      <c r="G479" s="147">
        <f t="shared" si="8"/>
        <v>3000</v>
      </c>
      <c r="H479" s="153"/>
      <c r="I479" s="156">
        <f t="shared" si="8"/>
        <v>3000</v>
      </c>
      <c r="J479" s="157"/>
      <c r="K479" s="156">
        <f t="shared" si="8"/>
        <v>3000</v>
      </c>
      <c r="L479" s="157"/>
      <c r="M479" s="156">
        <f>M480</f>
        <v>178000</v>
      </c>
      <c r="N479" s="157"/>
      <c r="O479" s="156">
        <f>O480</f>
        <v>178000</v>
      </c>
      <c r="P479" s="157"/>
    </row>
    <row r="480" spans="1:16" ht="25.5" customHeight="1">
      <c r="A480" s="29" t="s">
        <v>116</v>
      </c>
      <c r="B480" s="37" t="s">
        <v>372</v>
      </c>
      <c r="C480" s="37" t="s">
        <v>46</v>
      </c>
      <c r="D480" s="30" t="s">
        <v>310</v>
      </c>
      <c r="E480" s="30" t="s">
        <v>78</v>
      </c>
      <c r="F480" s="30"/>
      <c r="G480" s="147">
        <v>3000</v>
      </c>
      <c r="H480" s="153"/>
      <c r="I480" s="156">
        <v>3000</v>
      </c>
      <c r="J480" s="157"/>
      <c r="K480" s="156">
        <v>3000</v>
      </c>
      <c r="L480" s="157"/>
      <c r="M480" s="156">
        <f>M481</f>
        <v>178000</v>
      </c>
      <c r="N480" s="157"/>
      <c r="O480" s="156">
        <f>O481</f>
        <v>178000</v>
      </c>
      <c r="P480" s="157"/>
    </row>
    <row r="481" spans="1:16" ht="15.75" hidden="1" customHeight="1">
      <c r="A481" s="109" t="s">
        <v>309</v>
      </c>
      <c r="B481" s="37" t="s">
        <v>372</v>
      </c>
      <c r="C481" s="37" t="s">
        <v>46</v>
      </c>
      <c r="D481" s="30" t="s">
        <v>310</v>
      </c>
      <c r="E481" s="30" t="s">
        <v>78</v>
      </c>
      <c r="F481" s="30" t="s">
        <v>194</v>
      </c>
      <c r="G481" s="147">
        <v>6000</v>
      </c>
      <c r="H481" s="153"/>
      <c r="I481" s="156">
        <v>6000</v>
      </c>
      <c r="J481" s="157"/>
      <c r="K481" s="156">
        <v>6000</v>
      </c>
      <c r="L481" s="157"/>
      <c r="M481" s="156">
        <v>178000</v>
      </c>
      <c r="N481" s="157"/>
      <c r="O481" s="156">
        <v>178000</v>
      </c>
      <c r="P481" s="157"/>
    </row>
    <row r="482" spans="1:16" ht="15.75" hidden="1" customHeight="1">
      <c r="A482" s="110" t="s">
        <v>231</v>
      </c>
      <c r="B482" s="37" t="s">
        <v>372</v>
      </c>
      <c r="C482" s="37" t="s">
        <v>45</v>
      </c>
      <c r="D482" s="37" t="s">
        <v>180</v>
      </c>
      <c r="E482" s="37"/>
      <c r="F482" s="37"/>
      <c r="G482" s="160"/>
      <c r="H482" s="167"/>
      <c r="I482" s="164"/>
      <c r="J482" s="168"/>
      <c r="K482" s="164"/>
      <c r="L482" s="168"/>
      <c r="M482" s="16"/>
      <c r="N482" s="17"/>
      <c r="O482" s="16"/>
      <c r="P482" s="17"/>
    </row>
    <row r="483" spans="1:16" ht="47.25" customHeight="1">
      <c r="A483" s="111" t="s">
        <v>314</v>
      </c>
      <c r="B483" s="37" t="s">
        <v>372</v>
      </c>
      <c r="C483" s="112" t="s">
        <v>312</v>
      </c>
      <c r="D483" s="37" t="s">
        <v>231</v>
      </c>
      <c r="E483" s="30"/>
      <c r="F483" s="30"/>
      <c r="G483" s="169">
        <f>G484</f>
        <v>144000</v>
      </c>
      <c r="H483" s="174"/>
      <c r="I483" s="171">
        <f>I484</f>
        <v>143400</v>
      </c>
      <c r="J483" s="175"/>
      <c r="K483" s="171">
        <f>K484</f>
        <v>140500</v>
      </c>
      <c r="L483" s="175"/>
      <c r="M483" s="16"/>
      <c r="N483" s="17"/>
      <c r="O483" s="16"/>
      <c r="P483" s="17"/>
    </row>
    <row r="484" spans="1:16" ht="39" customHeight="1">
      <c r="A484" s="47" t="s">
        <v>250</v>
      </c>
      <c r="B484" s="37" t="s">
        <v>372</v>
      </c>
      <c r="C484" s="113" t="s">
        <v>313</v>
      </c>
      <c r="D484" s="30" t="s">
        <v>251</v>
      </c>
      <c r="E484" s="30"/>
      <c r="F484" s="30"/>
      <c r="G484" s="147">
        <f>G485</f>
        <v>144000</v>
      </c>
      <c r="H484" s="148"/>
      <c r="I484" s="156">
        <f>I485</f>
        <v>143400</v>
      </c>
      <c r="J484" s="173"/>
      <c r="K484" s="156">
        <f>K485</f>
        <v>140500</v>
      </c>
      <c r="L484" s="173"/>
      <c r="M484" s="16"/>
      <c r="N484" s="17"/>
      <c r="O484" s="16"/>
      <c r="P484" s="17"/>
    </row>
    <row r="485" spans="1:16" ht="34.5" customHeight="1">
      <c r="A485" s="39" t="s">
        <v>232</v>
      </c>
      <c r="B485" s="37" t="s">
        <v>372</v>
      </c>
      <c r="C485" s="113" t="s">
        <v>313</v>
      </c>
      <c r="D485" s="30" t="s">
        <v>252</v>
      </c>
      <c r="E485" s="30"/>
      <c r="F485" s="30"/>
      <c r="G485" s="147">
        <f>G486</f>
        <v>144000</v>
      </c>
      <c r="H485" s="148"/>
      <c r="I485" s="156">
        <f>I486</f>
        <v>143400</v>
      </c>
      <c r="J485" s="173"/>
      <c r="K485" s="156">
        <f>K486</f>
        <v>140500</v>
      </c>
      <c r="L485" s="173"/>
      <c r="M485" s="16"/>
      <c r="N485" s="17"/>
      <c r="O485" s="16"/>
      <c r="P485" s="17"/>
    </row>
    <row r="486" spans="1:16" ht="31.5" customHeight="1">
      <c r="A486" s="104" t="s">
        <v>346</v>
      </c>
      <c r="B486" s="37" t="s">
        <v>372</v>
      </c>
      <c r="C486" s="113" t="s">
        <v>313</v>
      </c>
      <c r="D486" s="30" t="s">
        <v>253</v>
      </c>
      <c r="E486" s="37" t="s">
        <v>254</v>
      </c>
      <c r="F486" s="30"/>
      <c r="G486" s="147">
        <f>G487</f>
        <v>144000</v>
      </c>
      <c r="H486" s="148"/>
      <c r="I486" s="156">
        <f>I487</f>
        <v>143400</v>
      </c>
      <c r="J486" s="173"/>
      <c r="K486" s="156">
        <f>K487</f>
        <v>140500</v>
      </c>
      <c r="L486" s="173"/>
      <c r="M486" s="16"/>
      <c r="N486" s="17"/>
      <c r="O486" s="16"/>
      <c r="P486" s="17"/>
    </row>
    <row r="487" spans="1:16" ht="24.75" customHeight="1">
      <c r="A487" s="104" t="s">
        <v>347</v>
      </c>
      <c r="B487" s="37" t="s">
        <v>372</v>
      </c>
      <c r="C487" s="113" t="s">
        <v>313</v>
      </c>
      <c r="D487" s="30" t="s">
        <v>253</v>
      </c>
      <c r="E487" s="37" t="s">
        <v>255</v>
      </c>
      <c r="F487" s="30"/>
      <c r="G487" s="147">
        <v>144000</v>
      </c>
      <c r="H487" s="148"/>
      <c r="I487" s="156">
        <v>143400</v>
      </c>
      <c r="J487" s="173"/>
      <c r="K487" s="156">
        <v>140500</v>
      </c>
      <c r="L487" s="173"/>
      <c r="M487" s="16"/>
      <c r="N487" s="17"/>
      <c r="O487" s="16"/>
      <c r="P487" s="17"/>
    </row>
    <row r="488" spans="1:16" ht="31.5" hidden="1" customHeight="1">
      <c r="A488" s="120" t="s">
        <v>348</v>
      </c>
      <c r="B488" s="37" t="s">
        <v>211</v>
      </c>
      <c r="C488" s="113" t="s">
        <v>313</v>
      </c>
      <c r="D488" s="30" t="s">
        <v>253</v>
      </c>
      <c r="E488" s="37" t="s">
        <v>255</v>
      </c>
      <c r="F488" s="30" t="s">
        <v>233</v>
      </c>
      <c r="G488" s="147">
        <f t="shared" ref="G488:K489" si="9">G489</f>
        <v>135000</v>
      </c>
      <c r="H488" s="148"/>
      <c r="I488" s="156">
        <f t="shared" si="9"/>
        <v>135000</v>
      </c>
      <c r="J488" s="173"/>
      <c r="K488" s="156">
        <f t="shared" si="9"/>
        <v>135000</v>
      </c>
      <c r="L488" s="173"/>
      <c r="M488" s="16"/>
      <c r="N488" s="17"/>
      <c r="O488" s="16"/>
      <c r="P488" s="17"/>
    </row>
    <row r="489" spans="1:16" ht="20.25" hidden="1" customHeight="1">
      <c r="A489" s="78"/>
      <c r="B489" s="37" t="s">
        <v>211</v>
      </c>
      <c r="C489" s="113" t="s">
        <v>313</v>
      </c>
      <c r="D489" s="30" t="s">
        <v>181</v>
      </c>
      <c r="E489" s="30" t="s">
        <v>89</v>
      </c>
      <c r="F489" s="30" t="s">
        <v>28</v>
      </c>
      <c r="G489" s="147">
        <f t="shared" si="9"/>
        <v>135000</v>
      </c>
      <c r="H489" s="148"/>
      <c r="I489" s="156">
        <f t="shared" si="9"/>
        <v>135000</v>
      </c>
      <c r="J489" s="173"/>
      <c r="K489" s="156">
        <f t="shared" si="9"/>
        <v>135000</v>
      </c>
      <c r="L489" s="173"/>
      <c r="M489" s="16"/>
      <c r="N489" s="17"/>
      <c r="O489" s="16"/>
      <c r="P489" s="17"/>
    </row>
    <row r="490" spans="1:16" ht="15.75" hidden="1" customHeight="1">
      <c r="A490" s="102"/>
      <c r="B490" s="37" t="s">
        <v>211</v>
      </c>
      <c r="C490" s="113" t="s">
        <v>313</v>
      </c>
      <c r="D490" s="30" t="s">
        <v>181</v>
      </c>
      <c r="E490" s="30" t="s">
        <v>89</v>
      </c>
      <c r="F490" s="30" t="s">
        <v>233</v>
      </c>
      <c r="G490" s="147">
        <v>135000</v>
      </c>
      <c r="H490" s="148"/>
      <c r="I490" s="156">
        <v>135000</v>
      </c>
      <c r="J490" s="173"/>
      <c r="K490" s="156">
        <v>135000</v>
      </c>
      <c r="L490" s="173"/>
      <c r="M490" s="16"/>
      <c r="N490" s="17"/>
      <c r="O490" s="16"/>
      <c r="P490" s="17"/>
    </row>
    <row r="491" spans="1:16" ht="25.5" hidden="1" customHeight="1">
      <c r="A491" s="47"/>
      <c r="B491" s="37"/>
      <c r="C491" s="113"/>
      <c r="D491" s="37"/>
      <c r="E491" s="37"/>
      <c r="F491" s="37"/>
      <c r="G491" s="160"/>
      <c r="H491" s="167"/>
      <c r="I491" s="164"/>
      <c r="J491" s="168"/>
      <c r="K491" s="164"/>
      <c r="L491" s="168"/>
      <c r="M491" s="16"/>
      <c r="N491" s="17"/>
      <c r="O491" s="16"/>
      <c r="P491" s="17"/>
    </row>
    <row r="492" spans="1:16" ht="28.5" hidden="1" customHeight="1">
      <c r="A492" s="39"/>
      <c r="B492" s="37"/>
      <c r="C492" s="113"/>
      <c r="D492" s="30"/>
      <c r="E492" s="30"/>
      <c r="F492" s="30"/>
      <c r="G492" s="149"/>
      <c r="H492" s="150"/>
      <c r="I492" s="151"/>
      <c r="J492" s="152"/>
      <c r="K492" s="151"/>
      <c r="L492" s="152"/>
      <c r="M492" s="16"/>
      <c r="N492" s="17"/>
      <c r="O492" s="16"/>
      <c r="P492" s="17"/>
    </row>
    <row r="493" spans="1:16" ht="18" hidden="1" customHeight="1">
      <c r="A493" s="39"/>
      <c r="B493" s="37"/>
      <c r="C493" s="30"/>
      <c r="D493" s="30"/>
      <c r="E493" s="30"/>
      <c r="F493" s="30"/>
      <c r="G493" s="149"/>
      <c r="H493" s="150"/>
      <c r="I493" s="151"/>
      <c r="J493" s="152"/>
      <c r="K493" s="151"/>
      <c r="L493" s="152"/>
      <c r="M493" s="16"/>
      <c r="N493" s="17"/>
      <c r="O493" s="16"/>
      <c r="P493" s="17"/>
    </row>
    <row r="494" spans="1:16" ht="12.75" hidden="1" customHeight="1">
      <c r="A494" s="114"/>
      <c r="B494" s="30"/>
      <c r="C494" s="115"/>
      <c r="D494" s="115"/>
      <c r="E494" s="115"/>
      <c r="F494" s="115"/>
      <c r="G494" s="147"/>
      <c r="H494" s="153"/>
      <c r="I494" s="156"/>
      <c r="J494" s="157"/>
      <c r="K494" s="156"/>
      <c r="L494" s="157"/>
      <c r="M494" s="156"/>
      <c r="N494" s="157"/>
      <c r="O494" s="156"/>
      <c r="P494" s="157"/>
    </row>
    <row r="495" spans="1:16">
      <c r="A495" s="95" t="s">
        <v>61</v>
      </c>
      <c r="B495" s="121"/>
      <c r="C495" s="115"/>
      <c r="D495" s="115"/>
      <c r="E495" s="115"/>
      <c r="F495" s="115"/>
      <c r="G495" s="160">
        <v>11096789.18</v>
      </c>
      <c r="H495" s="161"/>
      <c r="I495" s="164">
        <f>I27+I43+I94+I126+I132+I140+I150+I176+I232+I343+I404+I440+I473+I483</f>
        <v>8585428</v>
      </c>
      <c r="J495" s="165"/>
      <c r="K495" s="164">
        <f>K27+K43+K94+K126+K132+K140+K150+K176+K232+K343+K404+K440+K473+K483</f>
        <v>8134810</v>
      </c>
      <c r="L495" s="165"/>
      <c r="M495" s="164" t="e">
        <f>M26+M150+M176+M294+M356+M427+M439+#REF!+#REF!+#REF!</f>
        <v>#REF!</v>
      </c>
      <c r="N495" s="165"/>
      <c r="O495" s="164" t="e">
        <f>O26+O150+O176+O294+O356+O427+O439+#REF!+#REF!+#REF!</f>
        <v>#REF!</v>
      </c>
      <c r="P495" s="165"/>
    </row>
    <row r="496" spans="1:16">
      <c r="G496" s="263" t="s">
        <v>390</v>
      </c>
      <c r="H496" s="263"/>
    </row>
    <row r="497" spans="1:9">
      <c r="A497" t="s">
        <v>391</v>
      </c>
      <c r="D497" t="s">
        <v>392</v>
      </c>
      <c r="G497" s="143" t="s">
        <v>390</v>
      </c>
      <c r="H497" s="144"/>
      <c r="I497" s="15"/>
    </row>
    <row r="498" spans="1:9">
      <c r="A498" s="4"/>
      <c r="D498" s="5"/>
      <c r="G498" s="143"/>
      <c r="H498" s="143"/>
    </row>
    <row r="499" spans="1:9">
      <c r="G499" s="143"/>
      <c r="H499" s="144"/>
    </row>
    <row r="500" spans="1:9">
      <c r="A500" s="4"/>
      <c r="D500" s="5"/>
    </row>
    <row r="501" spans="1:9">
      <c r="B501" s="12"/>
    </row>
    <row r="503" spans="1:9">
      <c r="A503" s="11"/>
    </row>
  </sheetData>
  <mergeCells count="1550">
    <mergeCell ref="A7:L17"/>
    <mergeCell ref="I465:J465"/>
    <mergeCell ref="I466:J466"/>
    <mergeCell ref="K343:L343"/>
    <mergeCell ref="K344:L344"/>
    <mergeCell ref="K345:L345"/>
    <mergeCell ref="K346:L346"/>
    <mergeCell ref="K347:L347"/>
    <mergeCell ref="K348:L348"/>
    <mergeCell ref="K349:L349"/>
    <mergeCell ref="K462:L462"/>
    <mergeCell ref="K463:L463"/>
    <mergeCell ref="K464:L464"/>
    <mergeCell ref="K465:L465"/>
    <mergeCell ref="K466:L466"/>
    <mergeCell ref="K239:L239"/>
    <mergeCell ref="K242:L242"/>
    <mergeCell ref="K262:L262"/>
    <mergeCell ref="K263:L263"/>
    <mergeCell ref="K264:L264"/>
    <mergeCell ref="K265:L265"/>
    <mergeCell ref="K266:L266"/>
    <mergeCell ref="K450:L450"/>
    <mergeCell ref="K451:L451"/>
    <mergeCell ref="K452:L452"/>
    <mergeCell ref="K453:L453"/>
    <mergeCell ref="K457:L457"/>
    <mergeCell ref="K458:L458"/>
    <mergeCell ref="K386:L386"/>
    <mergeCell ref="K390:L390"/>
    <mergeCell ref="I253:J253"/>
    <mergeCell ref="K253:L253"/>
    <mergeCell ref="K392:L392"/>
    <mergeCell ref="K393:L393"/>
    <mergeCell ref="K394:L394"/>
    <mergeCell ref="K395:L395"/>
    <mergeCell ref="K396:L396"/>
    <mergeCell ref="K397:L397"/>
    <mergeCell ref="K404:L404"/>
    <mergeCell ref="K405:L405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21:L421"/>
    <mergeCell ref="G496:H496"/>
    <mergeCell ref="G497:H497"/>
    <mergeCell ref="G101:H101"/>
    <mergeCell ref="I243:J243"/>
    <mergeCell ref="I242:J242"/>
    <mergeCell ref="I239:J239"/>
    <mergeCell ref="I238:J238"/>
    <mergeCell ref="I237:J237"/>
    <mergeCell ref="I236:J236"/>
    <mergeCell ref="I235:J235"/>
    <mergeCell ref="I234:J234"/>
    <mergeCell ref="I233:J233"/>
    <mergeCell ref="I228:J228"/>
    <mergeCell ref="I227:J227"/>
    <mergeCell ref="I226:J226"/>
    <mergeCell ref="G242:H242"/>
    <mergeCell ref="G110:H110"/>
    <mergeCell ref="I110:J110"/>
    <mergeCell ref="G116:H116"/>
    <mergeCell ref="I116:J116"/>
    <mergeCell ref="G123:H123"/>
    <mergeCell ref="I123:J123"/>
    <mergeCell ref="G139:H139"/>
    <mergeCell ref="I101:J101"/>
    <mergeCell ref="I140:J140"/>
    <mergeCell ref="I211:J211"/>
    <mergeCell ref="I213:J213"/>
    <mergeCell ref="I219:J219"/>
    <mergeCell ref="I220:J220"/>
    <mergeCell ref="I396:J396"/>
    <mergeCell ref="I397:J397"/>
    <mergeCell ref="I404:J404"/>
    <mergeCell ref="K92:L92"/>
    <mergeCell ref="G90:H90"/>
    <mergeCell ref="I73:J73"/>
    <mergeCell ref="I75:J75"/>
    <mergeCell ref="I76:J76"/>
    <mergeCell ref="K86:L86"/>
    <mergeCell ref="G48:H48"/>
    <mergeCell ref="I48:J48"/>
    <mergeCell ref="K48:L48"/>
    <mergeCell ref="G53:H53"/>
    <mergeCell ref="I53:J53"/>
    <mergeCell ref="K53:L53"/>
    <mergeCell ref="G62:H62"/>
    <mergeCell ref="I62:J62"/>
    <mergeCell ref="K62:L62"/>
    <mergeCell ref="I453:J453"/>
    <mergeCell ref="I441:J441"/>
    <mergeCell ref="G404:H404"/>
    <mergeCell ref="I410:J410"/>
    <mergeCell ref="I450:J450"/>
    <mergeCell ref="I451:J451"/>
    <mergeCell ref="I452:J452"/>
    <mergeCell ref="K73:L73"/>
    <mergeCell ref="K75:L75"/>
    <mergeCell ref="K76:L76"/>
    <mergeCell ref="K101:L101"/>
    <mergeCell ref="K104:L104"/>
    <mergeCell ref="K105:L105"/>
    <mergeCell ref="K106:L106"/>
    <mergeCell ref="K107:L107"/>
    <mergeCell ref="K140:L140"/>
    <mergeCell ref="K151:L151"/>
    <mergeCell ref="I90:J90"/>
    <mergeCell ref="M29:N29"/>
    <mergeCell ref="O29:P29"/>
    <mergeCell ref="M41:N41"/>
    <mergeCell ref="O41:P41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K37:L37"/>
    <mergeCell ref="K38:L38"/>
    <mergeCell ref="K39:L39"/>
    <mergeCell ref="K44:L44"/>
    <mergeCell ref="K51:L51"/>
    <mergeCell ref="M43:N43"/>
    <mergeCell ref="O43:P43"/>
    <mergeCell ref="G45:H45"/>
    <mergeCell ref="I45:J45"/>
    <mergeCell ref="K45:L45"/>
    <mergeCell ref="G46:H46"/>
    <mergeCell ref="I46:J46"/>
    <mergeCell ref="K46:L46"/>
    <mergeCell ref="G42:H42"/>
    <mergeCell ref="I42:J42"/>
    <mergeCell ref="K42:L42"/>
    <mergeCell ref="G43:H43"/>
    <mergeCell ref="I43:J43"/>
    <mergeCell ref="G238:H238"/>
    <mergeCell ref="G107:H107"/>
    <mergeCell ref="G106:H106"/>
    <mergeCell ref="G104:H104"/>
    <mergeCell ref="G105:H105"/>
    <mergeCell ref="I107:J107"/>
    <mergeCell ref="I221:J221"/>
    <mergeCell ref="I222:J222"/>
    <mergeCell ref="I224:J224"/>
    <mergeCell ref="I225:J225"/>
    <mergeCell ref="K225:L225"/>
    <mergeCell ref="K226:L226"/>
    <mergeCell ref="K227:L227"/>
    <mergeCell ref="K228:L228"/>
    <mergeCell ref="K233:L233"/>
    <mergeCell ref="K234:L234"/>
    <mergeCell ref="K235:L235"/>
    <mergeCell ref="K236:L236"/>
    <mergeCell ref="K237:L237"/>
    <mergeCell ref="K238:L238"/>
    <mergeCell ref="G149:H149"/>
    <mergeCell ref="I149:J149"/>
    <mergeCell ref="G166:H166"/>
    <mergeCell ref="K177:L177"/>
    <mergeCell ref="K211:L211"/>
    <mergeCell ref="K213:L213"/>
    <mergeCell ref="K219:L219"/>
    <mergeCell ref="K220:L220"/>
    <mergeCell ref="K221:L221"/>
    <mergeCell ref="K222:L222"/>
    <mergeCell ref="K224:L224"/>
    <mergeCell ref="K110:L110"/>
    <mergeCell ref="O24:O25"/>
    <mergeCell ref="G26:H26"/>
    <mergeCell ref="I26:J26"/>
    <mergeCell ref="G92:H92"/>
    <mergeCell ref="G29:H29"/>
    <mergeCell ref="I29:J29"/>
    <mergeCell ref="K29:L29"/>
    <mergeCell ref="G30:H30"/>
    <mergeCell ref="I30:J30"/>
    <mergeCell ref="K30:L30"/>
    <mergeCell ref="I39:J39"/>
    <mergeCell ref="G41:H41"/>
    <mergeCell ref="I41:J41"/>
    <mergeCell ref="K41:L41"/>
    <mergeCell ref="G35:H35"/>
    <mergeCell ref="I35:J35"/>
    <mergeCell ref="K35:L35"/>
    <mergeCell ref="G36:H36"/>
    <mergeCell ref="I36:J36"/>
    <mergeCell ref="K36:L36"/>
    <mergeCell ref="K85:L85"/>
    <mergeCell ref="G86:H86"/>
    <mergeCell ref="I86:J86"/>
    <mergeCell ref="K26:L26"/>
    <mergeCell ref="G65:H65"/>
    <mergeCell ref="I65:J65"/>
    <mergeCell ref="K65:L65"/>
    <mergeCell ref="G70:H70"/>
    <mergeCell ref="I70:J70"/>
    <mergeCell ref="K70:L70"/>
    <mergeCell ref="G74:H74"/>
    <mergeCell ref="I74:J74"/>
    <mergeCell ref="M26:N26"/>
    <mergeCell ref="O26:P26"/>
    <mergeCell ref="O32:P32"/>
    <mergeCell ref="G33:H33"/>
    <mergeCell ref="I33:J33"/>
    <mergeCell ref="K33:L33"/>
    <mergeCell ref="M33:N33"/>
    <mergeCell ref="O33:P33"/>
    <mergeCell ref="G34:H34"/>
    <mergeCell ref="I34:J34"/>
    <mergeCell ref="K34:L34"/>
    <mergeCell ref="G38:H38"/>
    <mergeCell ref="G39:H39"/>
    <mergeCell ref="G37:H37"/>
    <mergeCell ref="I38:J38"/>
    <mergeCell ref="I37:J37"/>
    <mergeCell ref="A24:A25"/>
    <mergeCell ref="B24:F24"/>
    <mergeCell ref="G24:H25"/>
    <mergeCell ref="I24:J25"/>
    <mergeCell ref="K24:L25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M24:M25"/>
    <mergeCell ref="K43:L43"/>
    <mergeCell ref="G40:H40"/>
    <mergeCell ref="I40:J40"/>
    <mergeCell ref="K40:L40"/>
    <mergeCell ref="M40:N40"/>
    <mergeCell ref="O40:P40"/>
    <mergeCell ref="O54:P54"/>
    <mergeCell ref="G55:H55"/>
    <mergeCell ref="I55:J55"/>
    <mergeCell ref="K55:L55"/>
    <mergeCell ref="M55:N55"/>
    <mergeCell ref="O55:P55"/>
    <mergeCell ref="M48:N48"/>
    <mergeCell ref="O48:P48"/>
    <mergeCell ref="G44:H44"/>
    <mergeCell ref="I44:J44"/>
    <mergeCell ref="G49:H49"/>
    <mergeCell ref="I49:J49"/>
    <mergeCell ref="K49:L49"/>
    <mergeCell ref="M49:N49"/>
    <mergeCell ref="O49:P49"/>
    <mergeCell ref="G47:H47"/>
    <mergeCell ref="I47:J47"/>
    <mergeCell ref="K47:L47"/>
    <mergeCell ref="M47:N47"/>
    <mergeCell ref="O47:P47"/>
    <mergeCell ref="G52:H52"/>
    <mergeCell ref="I52:J52"/>
    <mergeCell ref="K52:L52"/>
    <mergeCell ref="M52:N52"/>
    <mergeCell ref="O52:P52"/>
    <mergeCell ref="G50:H50"/>
    <mergeCell ref="I50:J50"/>
    <mergeCell ref="K50:L50"/>
    <mergeCell ref="M50:N50"/>
    <mergeCell ref="O50:P50"/>
    <mergeCell ref="G51:H51"/>
    <mergeCell ref="I51:J51"/>
    <mergeCell ref="G60:H60"/>
    <mergeCell ref="I60:J60"/>
    <mergeCell ref="K60:L60"/>
    <mergeCell ref="G61:H61"/>
    <mergeCell ref="I61:J61"/>
    <mergeCell ref="K61:L61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  <mergeCell ref="M53:N53"/>
    <mergeCell ref="O53:P53"/>
    <mergeCell ref="G56:H56"/>
    <mergeCell ref="I56:J56"/>
    <mergeCell ref="K56:L56"/>
    <mergeCell ref="M56:N56"/>
    <mergeCell ref="O56:P56"/>
    <mergeCell ref="G57:H57"/>
    <mergeCell ref="I57:J57"/>
    <mergeCell ref="K57:L57"/>
    <mergeCell ref="M57:N57"/>
    <mergeCell ref="O57:P57"/>
    <mergeCell ref="G54:H54"/>
    <mergeCell ref="I54:J54"/>
    <mergeCell ref="K54:L54"/>
    <mergeCell ref="M54:N54"/>
    <mergeCell ref="M65:N65"/>
    <mergeCell ref="O65:P65"/>
    <mergeCell ref="G66:H66"/>
    <mergeCell ref="I66:J66"/>
    <mergeCell ref="K66:L66"/>
    <mergeCell ref="M66:N66"/>
    <mergeCell ref="O66:P66"/>
    <mergeCell ref="M63:N63"/>
    <mergeCell ref="O63:P63"/>
    <mergeCell ref="G64:H64"/>
    <mergeCell ref="I64:J64"/>
    <mergeCell ref="K64:L64"/>
    <mergeCell ref="M64:N64"/>
    <mergeCell ref="O64:P64"/>
    <mergeCell ref="K63:L63"/>
    <mergeCell ref="G69:H69"/>
    <mergeCell ref="I69:J69"/>
    <mergeCell ref="K69:L69"/>
    <mergeCell ref="M69:N69"/>
    <mergeCell ref="O69:P69"/>
    <mergeCell ref="G67:H67"/>
    <mergeCell ref="I67:J67"/>
    <mergeCell ref="K67:L67"/>
    <mergeCell ref="M67:N67"/>
    <mergeCell ref="O67:P67"/>
    <mergeCell ref="G68:H68"/>
    <mergeCell ref="I68:J68"/>
    <mergeCell ref="K68:L68"/>
    <mergeCell ref="M68:N68"/>
    <mergeCell ref="O68:P68"/>
    <mergeCell ref="G63:H63"/>
    <mergeCell ref="I63:J63"/>
    <mergeCell ref="M74:N74"/>
    <mergeCell ref="O74:P74"/>
    <mergeCell ref="G77:H77"/>
    <mergeCell ref="I77:J77"/>
    <mergeCell ref="K77:L77"/>
    <mergeCell ref="M77:N77"/>
    <mergeCell ref="O77:P77"/>
    <mergeCell ref="G71:H71"/>
    <mergeCell ref="I71:J71"/>
    <mergeCell ref="K71:L71"/>
    <mergeCell ref="M71:N71"/>
    <mergeCell ref="O71:P71"/>
    <mergeCell ref="G72:H72"/>
    <mergeCell ref="I72:J72"/>
    <mergeCell ref="K72:L72"/>
    <mergeCell ref="M72:N72"/>
    <mergeCell ref="O72:P72"/>
    <mergeCell ref="G73:H73"/>
    <mergeCell ref="G75:H75"/>
    <mergeCell ref="G76:H76"/>
    <mergeCell ref="K74:L74"/>
    <mergeCell ref="M78:N78"/>
    <mergeCell ref="O78:P78"/>
    <mergeCell ref="G79:H79"/>
    <mergeCell ref="I79:J79"/>
    <mergeCell ref="K79:L79"/>
    <mergeCell ref="G80:H80"/>
    <mergeCell ref="I80:J80"/>
    <mergeCell ref="K80:L80"/>
    <mergeCell ref="G78:H78"/>
    <mergeCell ref="I78:J78"/>
    <mergeCell ref="K78:L78"/>
    <mergeCell ref="G84:H84"/>
    <mergeCell ref="I84:J84"/>
    <mergeCell ref="K84:L84"/>
    <mergeCell ref="G87:H87"/>
    <mergeCell ref="I87:J87"/>
    <mergeCell ref="K87:L87"/>
    <mergeCell ref="M82:N82"/>
    <mergeCell ref="O82:P82"/>
    <mergeCell ref="G83:H83"/>
    <mergeCell ref="I83:J83"/>
    <mergeCell ref="K83:L83"/>
    <mergeCell ref="M83:N83"/>
    <mergeCell ref="O83:P83"/>
    <mergeCell ref="G81:H81"/>
    <mergeCell ref="I81:J81"/>
    <mergeCell ref="K81:L81"/>
    <mergeCell ref="G82:H82"/>
    <mergeCell ref="I82:J82"/>
    <mergeCell ref="K82:L82"/>
    <mergeCell ref="G85:H85"/>
    <mergeCell ref="I85:J85"/>
    <mergeCell ref="K90:L90"/>
    <mergeCell ref="G91:H91"/>
    <mergeCell ref="I91:J91"/>
    <mergeCell ref="K91:L91"/>
    <mergeCell ref="G88:H88"/>
    <mergeCell ref="I88:J88"/>
    <mergeCell ref="K88:L88"/>
    <mergeCell ref="G89:H89"/>
    <mergeCell ref="I89:J89"/>
    <mergeCell ref="K89:L89"/>
    <mergeCell ref="M97:N97"/>
    <mergeCell ref="O97:P97"/>
    <mergeCell ref="G98:H98"/>
    <mergeCell ref="I98:J98"/>
    <mergeCell ref="K98:L98"/>
    <mergeCell ref="M98:N98"/>
    <mergeCell ref="O98:P98"/>
    <mergeCell ref="G96:H96"/>
    <mergeCell ref="I96:J96"/>
    <mergeCell ref="K96:L96"/>
    <mergeCell ref="G97:H97"/>
    <mergeCell ref="I97:J97"/>
    <mergeCell ref="K97:L97"/>
    <mergeCell ref="G94:H94"/>
    <mergeCell ref="I94:J94"/>
    <mergeCell ref="K94:L94"/>
    <mergeCell ref="M94:N94"/>
    <mergeCell ref="O94:P94"/>
    <mergeCell ref="G95:H95"/>
    <mergeCell ref="I95:J95"/>
    <mergeCell ref="K95:L95"/>
    <mergeCell ref="I92:J92"/>
    <mergeCell ref="G111:H111"/>
    <mergeCell ref="I111:J111"/>
    <mergeCell ref="K111:L111"/>
    <mergeCell ref="G108:H108"/>
    <mergeCell ref="I108:J108"/>
    <mergeCell ref="K108:L108"/>
    <mergeCell ref="G109:H109"/>
    <mergeCell ref="I109:J109"/>
    <mergeCell ref="K109:L109"/>
    <mergeCell ref="G99:H99"/>
    <mergeCell ref="I99:J99"/>
    <mergeCell ref="K99:L99"/>
    <mergeCell ref="M99:N99"/>
    <mergeCell ref="O99:P99"/>
    <mergeCell ref="G100:H100"/>
    <mergeCell ref="I100:J100"/>
    <mergeCell ref="K100:L100"/>
    <mergeCell ref="M100:N100"/>
    <mergeCell ref="O100:P100"/>
    <mergeCell ref="I104:J104"/>
    <mergeCell ref="I105:J105"/>
    <mergeCell ref="I106:J106"/>
    <mergeCell ref="K116:L116"/>
    <mergeCell ref="G117:H117"/>
    <mergeCell ref="I117:J117"/>
    <mergeCell ref="K117:L117"/>
    <mergeCell ref="G114:H114"/>
    <mergeCell ref="I114:J114"/>
    <mergeCell ref="K114:L114"/>
    <mergeCell ref="G115:H115"/>
    <mergeCell ref="I115:J115"/>
    <mergeCell ref="K115:L115"/>
    <mergeCell ref="G112:H112"/>
    <mergeCell ref="I112:J112"/>
    <mergeCell ref="K112:L112"/>
    <mergeCell ref="G113:H113"/>
    <mergeCell ref="I113:J113"/>
    <mergeCell ref="K113:L113"/>
    <mergeCell ref="G122:H122"/>
    <mergeCell ref="I122:J122"/>
    <mergeCell ref="K122:L122"/>
    <mergeCell ref="K123:L123"/>
    <mergeCell ref="G120:H120"/>
    <mergeCell ref="I120:J120"/>
    <mergeCell ref="K120:L120"/>
    <mergeCell ref="G121:H121"/>
    <mergeCell ref="I121:J121"/>
    <mergeCell ref="K121:L121"/>
    <mergeCell ref="G118:H118"/>
    <mergeCell ref="I118:J118"/>
    <mergeCell ref="K118:L118"/>
    <mergeCell ref="G119:H119"/>
    <mergeCell ref="I119:J119"/>
    <mergeCell ref="K119:L119"/>
    <mergeCell ref="G128:H128"/>
    <mergeCell ref="I128:J128"/>
    <mergeCell ref="K128:L128"/>
    <mergeCell ref="G129:H129"/>
    <mergeCell ref="I129:J129"/>
    <mergeCell ref="K129:L129"/>
    <mergeCell ref="G126:H126"/>
    <mergeCell ref="I126:J126"/>
    <mergeCell ref="K126:L126"/>
    <mergeCell ref="M126:N126"/>
    <mergeCell ref="O126:P126"/>
    <mergeCell ref="G127:H127"/>
    <mergeCell ref="I127:J127"/>
    <mergeCell ref="K127:L127"/>
    <mergeCell ref="G124:H124"/>
    <mergeCell ref="I124:J124"/>
    <mergeCell ref="K124:L124"/>
    <mergeCell ref="G125:H125"/>
    <mergeCell ref="I125:J125"/>
    <mergeCell ref="K125:L125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M131:N131"/>
    <mergeCell ref="O131:P131"/>
    <mergeCell ref="G132:H132"/>
    <mergeCell ref="I132:J132"/>
    <mergeCell ref="K132:L132"/>
    <mergeCell ref="M129:N129"/>
    <mergeCell ref="O129:P129"/>
    <mergeCell ref="G130:H130"/>
    <mergeCell ref="I130:J130"/>
    <mergeCell ref="K130:L130"/>
    <mergeCell ref="M130:N130"/>
    <mergeCell ref="O130:P130"/>
    <mergeCell ref="K139:L139"/>
    <mergeCell ref="G141:H141"/>
    <mergeCell ref="I141:J141"/>
    <mergeCell ref="K141:L141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40:H140"/>
    <mergeCell ref="I139:J139"/>
    <mergeCell ref="K146:L146"/>
    <mergeCell ref="G147:H147"/>
    <mergeCell ref="I147:J147"/>
    <mergeCell ref="K147:L147"/>
    <mergeCell ref="G144:H144"/>
    <mergeCell ref="I144:J144"/>
    <mergeCell ref="K144:L144"/>
    <mergeCell ref="G145:H145"/>
    <mergeCell ref="I145:J145"/>
    <mergeCell ref="K145:L145"/>
    <mergeCell ref="G142:H142"/>
    <mergeCell ref="I142:J142"/>
    <mergeCell ref="K142:L142"/>
    <mergeCell ref="G143:H143"/>
    <mergeCell ref="I143:J143"/>
    <mergeCell ref="K143:L143"/>
    <mergeCell ref="G148:H148"/>
    <mergeCell ref="I148:J148"/>
    <mergeCell ref="K148:L148"/>
    <mergeCell ref="G146:H146"/>
    <mergeCell ref="I146:J146"/>
    <mergeCell ref="K149:L149"/>
    <mergeCell ref="G150:H150"/>
    <mergeCell ref="I150:J150"/>
    <mergeCell ref="K150:L150"/>
    <mergeCell ref="M150:N150"/>
    <mergeCell ref="O150:P150"/>
    <mergeCell ref="G152:H152"/>
    <mergeCell ref="I152:J152"/>
    <mergeCell ref="K152:L152"/>
    <mergeCell ref="M152:N152"/>
    <mergeCell ref="O152:P152"/>
    <mergeCell ref="G155:H155"/>
    <mergeCell ref="I155:J155"/>
    <mergeCell ref="K155:L155"/>
    <mergeCell ref="M155:N155"/>
    <mergeCell ref="O155:P155"/>
    <mergeCell ref="G156:H156"/>
    <mergeCell ref="I156:J156"/>
    <mergeCell ref="K156:L156"/>
    <mergeCell ref="M156:N156"/>
    <mergeCell ref="O156:P156"/>
    <mergeCell ref="G153:H153"/>
    <mergeCell ref="I153:J153"/>
    <mergeCell ref="K153:L153"/>
    <mergeCell ref="M153:N153"/>
    <mergeCell ref="O153:P153"/>
    <mergeCell ref="G154:H154"/>
    <mergeCell ref="I154:J154"/>
    <mergeCell ref="K154:L154"/>
    <mergeCell ref="M154:N154"/>
    <mergeCell ref="O154:P154"/>
    <mergeCell ref="G151:H151"/>
    <mergeCell ref="M160:N160"/>
    <mergeCell ref="O160:P160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M157:N157"/>
    <mergeCell ref="O157:P157"/>
    <mergeCell ref="G158:H158"/>
    <mergeCell ref="I158:J158"/>
    <mergeCell ref="K158:L158"/>
    <mergeCell ref="I166:J166"/>
    <mergeCell ref="K166:L166"/>
    <mergeCell ref="M166:N166"/>
    <mergeCell ref="G167:H167"/>
    <mergeCell ref="I167:J167"/>
    <mergeCell ref="K167:L167"/>
    <mergeCell ref="M167:N167"/>
    <mergeCell ref="M164:N164"/>
    <mergeCell ref="O164:P164"/>
    <mergeCell ref="G165:H165"/>
    <mergeCell ref="I165:J165"/>
    <mergeCell ref="K165:L165"/>
    <mergeCell ref="M165:N165"/>
    <mergeCell ref="O165:P165"/>
    <mergeCell ref="G163:H163"/>
    <mergeCell ref="I163:J163"/>
    <mergeCell ref="K163:L163"/>
    <mergeCell ref="G164:H164"/>
    <mergeCell ref="I164:J164"/>
    <mergeCell ref="K164:L16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M169:N169"/>
    <mergeCell ref="O169:P169"/>
    <mergeCell ref="G170:H170"/>
    <mergeCell ref="I170:J170"/>
    <mergeCell ref="K170:L170"/>
    <mergeCell ref="M170:N170"/>
    <mergeCell ref="O170:P170"/>
    <mergeCell ref="O167:P167"/>
    <mergeCell ref="G168:H168"/>
    <mergeCell ref="I168:J168"/>
    <mergeCell ref="K168:L168"/>
    <mergeCell ref="M168:N168"/>
    <mergeCell ref="O168:P168"/>
    <mergeCell ref="G178:H178"/>
    <mergeCell ref="I178:J178"/>
    <mergeCell ref="K178:L178"/>
    <mergeCell ref="G179:H179"/>
    <mergeCell ref="I179:J179"/>
    <mergeCell ref="K179:L179"/>
    <mergeCell ref="G175:H175"/>
    <mergeCell ref="I175:J175"/>
    <mergeCell ref="K175:L175"/>
    <mergeCell ref="M175:N175"/>
    <mergeCell ref="O175:P175"/>
    <mergeCell ref="G176:H176"/>
    <mergeCell ref="I176:J176"/>
    <mergeCell ref="K176:L176"/>
    <mergeCell ref="M176:N176"/>
    <mergeCell ref="O176:P176"/>
    <mergeCell ref="G173:H173"/>
    <mergeCell ref="I173:J173"/>
    <mergeCell ref="K173:L173"/>
    <mergeCell ref="M173:N173"/>
    <mergeCell ref="O173:P173"/>
    <mergeCell ref="G174:H174"/>
    <mergeCell ref="I174:J174"/>
    <mergeCell ref="K174:L174"/>
    <mergeCell ref="G177:H177"/>
    <mergeCell ref="I177:J177"/>
    <mergeCell ref="M183:N183"/>
    <mergeCell ref="O183:P183"/>
    <mergeCell ref="G184:H184"/>
    <mergeCell ref="I184:J184"/>
    <mergeCell ref="K184:L184"/>
    <mergeCell ref="G185:H185"/>
    <mergeCell ref="I185:J185"/>
    <mergeCell ref="K185:L185"/>
    <mergeCell ref="M185:N185"/>
    <mergeCell ref="O185:P185"/>
    <mergeCell ref="G182:H182"/>
    <mergeCell ref="I182:J182"/>
    <mergeCell ref="K182:L182"/>
    <mergeCell ref="G183:H183"/>
    <mergeCell ref="I183:J183"/>
    <mergeCell ref="K183:L183"/>
    <mergeCell ref="M179:N179"/>
    <mergeCell ref="O179:P179"/>
    <mergeCell ref="G180:H180"/>
    <mergeCell ref="I180:J180"/>
    <mergeCell ref="K180:L180"/>
    <mergeCell ref="G181:H181"/>
    <mergeCell ref="I181:J181"/>
    <mergeCell ref="K181:L181"/>
    <mergeCell ref="G188:H188"/>
    <mergeCell ref="I188:J188"/>
    <mergeCell ref="K188:L188"/>
    <mergeCell ref="M188:N188"/>
    <mergeCell ref="O188:P188"/>
    <mergeCell ref="G189:H189"/>
    <mergeCell ref="I189:J189"/>
    <mergeCell ref="K189:L189"/>
    <mergeCell ref="M189:N189"/>
    <mergeCell ref="O189:P189"/>
    <mergeCell ref="G186:H186"/>
    <mergeCell ref="I186:J186"/>
    <mergeCell ref="K186:L186"/>
    <mergeCell ref="M186:N186"/>
    <mergeCell ref="O186:P186"/>
    <mergeCell ref="G187:H187"/>
    <mergeCell ref="I187:J187"/>
    <mergeCell ref="K187:L187"/>
    <mergeCell ref="M187:N187"/>
    <mergeCell ref="O187:P187"/>
    <mergeCell ref="M191:N191"/>
    <mergeCell ref="O191:P191"/>
    <mergeCell ref="G190:H190"/>
    <mergeCell ref="I190:J190"/>
    <mergeCell ref="K190:L190"/>
    <mergeCell ref="G191:H191"/>
    <mergeCell ref="I191:J191"/>
    <mergeCell ref="K191:L191"/>
    <mergeCell ref="G196:H196"/>
    <mergeCell ref="I196:J196"/>
    <mergeCell ref="K196:L196"/>
    <mergeCell ref="G197:H197"/>
    <mergeCell ref="I197:J197"/>
    <mergeCell ref="K197:L197"/>
    <mergeCell ref="G194:H194"/>
    <mergeCell ref="I194:J194"/>
    <mergeCell ref="K194:L194"/>
    <mergeCell ref="G195:H195"/>
    <mergeCell ref="I195:J195"/>
    <mergeCell ref="K195:L195"/>
    <mergeCell ref="G192:H192"/>
    <mergeCell ref="I192:J192"/>
    <mergeCell ref="K192:L192"/>
    <mergeCell ref="G193:H193"/>
    <mergeCell ref="I193:J193"/>
    <mergeCell ref="K193:L193"/>
    <mergeCell ref="G202:H202"/>
    <mergeCell ref="I202:J202"/>
    <mergeCell ref="K202:L202"/>
    <mergeCell ref="G203:H203"/>
    <mergeCell ref="I203:J203"/>
    <mergeCell ref="K203:L203"/>
    <mergeCell ref="G200:H200"/>
    <mergeCell ref="I200:J200"/>
    <mergeCell ref="K200:L200"/>
    <mergeCell ref="G201:H201"/>
    <mergeCell ref="I201:J201"/>
    <mergeCell ref="K201:L201"/>
    <mergeCell ref="G198:H198"/>
    <mergeCell ref="I198:J198"/>
    <mergeCell ref="K198:L198"/>
    <mergeCell ref="G199:H199"/>
    <mergeCell ref="I199:J199"/>
    <mergeCell ref="K199:L199"/>
    <mergeCell ref="G212:H212"/>
    <mergeCell ref="I212:J212"/>
    <mergeCell ref="K212:L212"/>
    <mergeCell ref="G214:H214"/>
    <mergeCell ref="I214:J214"/>
    <mergeCell ref="K214:L214"/>
    <mergeCell ref="G206:H206"/>
    <mergeCell ref="I206:J206"/>
    <mergeCell ref="K206:L206"/>
    <mergeCell ref="G210:H210"/>
    <mergeCell ref="I210:J210"/>
    <mergeCell ref="K210:L210"/>
    <mergeCell ref="G204:H204"/>
    <mergeCell ref="I204:J204"/>
    <mergeCell ref="K204:L204"/>
    <mergeCell ref="G205:H205"/>
    <mergeCell ref="I205:J205"/>
    <mergeCell ref="K205:L205"/>
    <mergeCell ref="G213:H213"/>
    <mergeCell ref="G211:H211"/>
    <mergeCell ref="G223:H223"/>
    <mergeCell ref="I223:J223"/>
    <mergeCell ref="K223:L223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41:H241"/>
    <mergeCell ref="I241:J241"/>
    <mergeCell ref="K241:L241"/>
    <mergeCell ref="G233:H233"/>
    <mergeCell ref="G237:H237"/>
    <mergeCell ref="G222:H222"/>
    <mergeCell ref="G221:H221"/>
    <mergeCell ref="G224:H224"/>
    <mergeCell ref="G225:H225"/>
    <mergeCell ref="G226:H226"/>
    <mergeCell ref="G227:H227"/>
    <mergeCell ref="G228:H228"/>
    <mergeCell ref="G219:H219"/>
    <mergeCell ref="G220:H220"/>
    <mergeCell ref="G234:H234"/>
    <mergeCell ref="G235:H235"/>
    <mergeCell ref="G236:H236"/>
    <mergeCell ref="G244:H244"/>
    <mergeCell ref="I244:J244"/>
    <mergeCell ref="K244:L244"/>
    <mergeCell ref="G232:H232"/>
    <mergeCell ref="I232:J232"/>
    <mergeCell ref="K232:L232"/>
    <mergeCell ref="G240:H240"/>
    <mergeCell ref="I240:J240"/>
    <mergeCell ref="K240:L240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51:H251"/>
    <mergeCell ref="I251:J251"/>
    <mergeCell ref="K251:L251"/>
    <mergeCell ref="G239:H239"/>
    <mergeCell ref="G271:H271"/>
    <mergeCell ref="I271:J271"/>
    <mergeCell ref="K271:L271"/>
    <mergeCell ref="G272:H272"/>
    <mergeCell ref="I272:J272"/>
    <mergeCell ref="K272:L272"/>
    <mergeCell ref="G255:H255"/>
    <mergeCell ref="I255:J255"/>
    <mergeCell ref="K255:L255"/>
    <mergeCell ref="G270:H270"/>
    <mergeCell ref="I270:J270"/>
    <mergeCell ref="K270:L270"/>
    <mergeCell ref="I258:J258"/>
    <mergeCell ref="K258:L258"/>
    <mergeCell ref="G259:H259"/>
    <mergeCell ref="I259:J259"/>
    <mergeCell ref="G256:H256"/>
    <mergeCell ref="I256:J256"/>
    <mergeCell ref="K256:L256"/>
    <mergeCell ref="G257:H257"/>
    <mergeCell ref="I257:J257"/>
    <mergeCell ref="K257:L257"/>
    <mergeCell ref="G258:H258"/>
    <mergeCell ref="G262:H262"/>
    <mergeCell ref="G263:H263"/>
    <mergeCell ref="G264:H264"/>
    <mergeCell ref="I265:J265"/>
    <mergeCell ref="I266:J266"/>
    <mergeCell ref="I267:J267"/>
    <mergeCell ref="I268:J268"/>
    <mergeCell ref="K267:L267"/>
    <mergeCell ref="K268:L268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M294:N294"/>
    <mergeCell ref="O294:P294"/>
    <mergeCell ref="G295:H295"/>
    <mergeCell ref="I295:J295"/>
    <mergeCell ref="K295:L295"/>
    <mergeCell ref="M295:N295"/>
    <mergeCell ref="O295:P295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300:H300"/>
    <mergeCell ref="I300:J300"/>
    <mergeCell ref="K300:L300"/>
    <mergeCell ref="G301:H301"/>
    <mergeCell ref="I301:J301"/>
    <mergeCell ref="K301:L301"/>
    <mergeCell ref="G298:H298"/>
    <mergeCell ref="I298:J298"/>
    <mergeCell ref="K298:L298"/>
    <mergeCell ref="G299:H299"/>
    <mergeCell ref="I299:J299"/>
    <mergeCell ref="K299:L299"/>
    <mergeCell ref="G296:H296"/>
    <mergeCell ref="I296:J296"/>
    <mergeCell ref="K296:L296"/>
    <mergeCell ref="G297:H297"/>
    <mergeCell ref="I297:J297"/>
    <mergeCell ref="K297:L297"/>
    <mergeCell ref="M309:N309"/>
    <mergeCell ref="O309:P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2:H302"/>
    <mergeCell ref="I302:J302"/>
    <mergeCell ref="K302:L302"/>
    <mergeCell ref="G303:H303"/>
    <mergeCell ref="I303:J303"/>
    <mergeCell ref="K303:L303"/>
    <mergeCell ref="G311:H311"/>
    <mergeCell ref="I311:J311"/>
    <mergeCell ref="K311:L311"/>
    <mergeCell ref="G312:H312"/>
    <mergeCell ref="I312:J312"/>
    <mergeCell ref="K312:L312"/>
    <mergeCell ref="G306:H306"/>
    <mergeCell ref="I306:J306"/>
    <mergeCell ref="K306:L306"/>
    <mergeCell ref="G304:H304"/>
    <mergeCell ref="I304:J304"/>
    <mergeCell ref="K304:L304"/>
    <mergeCell ref="G305:H305"/>
    <mergeCell ref="I305:J305"/>
    <mergeCell ref="K305:L305"/>
    <mergeCell ref="G309:H309"/>
    <mergeCell ref="I309:J309"/>
    <mergeCell ref="K309:L309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M356:N356"/>
    <mergeCell ref="O356:P356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54:H354"/>
    <mergeCell ref="I354:J354"/>
    <mergeCell ref="K354:L354"/>
    <mergeCell ref="G355:H355"/>
    <mergeCell ref="I355:J355"/>
    <mergeCell ref="K355:L355"/>
    <mergeCell ref="G352:H352"/>
    <mergeCell ref="I352:J352"/>
    <mergeCell ref="K352:L352"/>
    <mergeCell ref="G353:H353"/>
    <mergeCell ref="I353:J353"/>
    <mergeCell ref="K353:L353"/>
    <mergeCell ref="G350:H350"/>
    <mergeCell ref="I350:J350"/>
    <mergeCell ref="K350:L350"/>
    <mergeCell ref="G341:H341"/>
    <mergeCell ref="I341:J341"/>
    <mergeCell ref="K341:L341"/>
    <mergeCell ref="G342:H342"/>
    <mergeCell ref="I342:J342"/>
    <mergeCell ref="K342:L342"/>
    <mergeCell ref="G351:H351"/>
    <mergeCell ref="I351:J351"/>
    <mergeCell ref="K351:L351"/>
    <mergeCell ref="G360:H360"/>
    <mergeCell ref="I360:J360"/>
    <mergeCell ref="K360:L360"/>
    <mergeCell ref="G361:H361"/>
    <mergeCell ref="I361:J361"/>
    <mergeCell ref="K361:L361"/>
    <mergeCell ref="G358:H358"/>
    <mergeCell ref="I358:J358"/>
    <mergeCell ref="K358:L358"/>
    <mergeCell ref="G356:H356"/>
    <mergeCell ref="I356:J356"/>
    <mergeCell ref="K356:L356"/>
    <mergeCell ref="I343:J343"/>
    <mergeCell ref="I344:J344"/>
    <mergeCell ref="I345:J345"/>
    <mergeCell ref="I346:J346"/>
    <mergeCell ref="I347:J347"/>
    <mergeCell ref="I348:J348"/>
    <mergeCell ref="I349:J349"/>
    <mergeCell ref="G343:H343"/>
    <mergeCell ref="G344:H344"/>
    <mergeCell ref="G345:H345"/>
    <mergeCell ref="M358:N358"/>
    <mergeCell ref="O358:P358"/>
    <mergeCell ref="G359:H359"/>
    <mergeCell ref="I359:J359"/>
    <mergeCell ref="K359:L359"/>
    <mergeCell ref="G357:H357"/>
    <mergeCell ref="I357:J357"/>
    <mergeCell ref="K357:L357"/>
    <mergeCell ref="M357:N357"/>
    <mergeCell ref="O357:P357"/>
    <mergeCell ref="G365:H365"/>
    <mergeCell ref="I365:J365"/>
    <mergeCell ref="K365:L365"/>
    <mergeCell ref="G366:H366"/>
    <mergeCell ref="I366:J366"/>
    <mergeCell ref="K366:L366"/>
    <mergeCell ref="M363:N363"/>
    <mergeCell ref="O363:P363"/>
    <mergeCell ref="G364:H364"/>
    <mergeCell ref="I364:J364"/>
    <mergeCell ref="K364:L364"/>
    <mergeCell ref="M364:N364"/>
    <mergeCell ref="O364:P364"/>
    <mergeCell ref="G362:H362"/>
    <mergeCell ref="I362:J362"/>
    <mergeCell ref="K362:L362"/>
    <mergeCell ref="G363:H363"/>
    <mergeCell ref="I363:J363"/>
    <mergeCell ref="K363:L363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87:H387"/>
    <mergeCell ref="I387:J387"/>
    <mergeCell ref="K387:L387"/>
    <mergeCell ref="G384:H384"/>
    <mergeCell ref="I384:J384"/>
    <mergeCell ref="K384:L384"/>
    <mergeCell ref="G385:H385"/>
    <mergeCell ref="I385:J385"/>
    <mergeCell ref="K385:L385"/>
    <mergeCell ref="G382:H382"/>
    <mergeCell ref="I382:J382"/>
    <mergeCell ref="K382:L382"/>
    <mergeCell ref="G383:H383"/>
    <mergeCell ref="I383:J383"/>
    <mergeCell ref="K383:L383"/>
    <mergeCell ref="G379:H379"/>
    <mergeCell ref="I379:J379"/>
    <mergeCell ref="K379:L379"/>
    <mergeCell ref="G381:H381"/>
    <mergeCell ref="I381:J381"/>
    <mergeCell ref="K381:L381"/>
    <mergeCell ref="G386:H386"/>
    <mergeCell ref="I386:J386"/>
    <mergeCell ref="G380:H380"/>
    <mergeCell ref="I380:J380"/>
    <mergeCell ref="K380:L380"/>
    <mergeCell ref="G406:H406"/>
    <mergeCell ref="I406:J406"/>
    <mergeCell ref="K406:L406"/>
    <mergeCell ref="G388:H388"/>
    <mergeCell ref="I388:J388"/>
    <mergeCell ref="K388:L388"/>
    <mergeCell ref="G389:H389"/>
    <mergeCell ref="I389:J389"/>
    <mergeCell ref="K389:L389"/>
    <mergeCell ref="G412:H412"/>
    <mergeCell ref="G409:H409"/>
    <mergeCell ref="G405:H405"/>
    <mergeCell ref="G395:H395"/>
    <mergeCell ref="G394:H394"/>
    <mergeCell ref="G408:H408"/>
    <mergeCell ref="G415:H415"/>
    <mergeCell ref="I412:J412"/>
    <mergeCell ref="I409:J409"/>
    <mergeCell ref="I408:J408"/>
    <mergeCell ref="I415:J415"/>
    <mergeCell ref="I405:J405"/>
    <mergeCell ref="I391:J391"/>
    <mergeCell ref="G411:H411"/>
    <mergeCell ref="G396:H396"/>
    <mergeCell ref="G397:H397"/>
    <mergeCell ref="I390:J390"/>
    <mergeCell ref="G390:H390"/>
    <mergeCell ref="I392:J392"/>
    <mergeCell ref="I393:J393"/>
    <mergeCell ref="I394:J394"/>
    <mergeCell ref="I395:J395"/>
    <mergeCell ref="K391:L39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07:H407"/>
    <mergeCell ref="I407:J407"/>
    <mergeCell ref="K407:L407"/>
    <mergeCell ref="G416:H416"/>
    <mergeCell ref="I416:J416"/>
    <mergeCell ref="K416:L416"/>
    <mergeCell ref="G421:H421"/>
    <mergeCell ref="I421:J421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I425:J425"/>
    <mergeCell ref="G425:H425"/>
    <mergeCell ref="K425:L425"/>
    <mergeCell ref="M427:N427"/>
    <mergeCell ref="O427:P427"/>
    <mergeCell ref="G428:H428"/>
    <mergeCell ref="I428:J428"/>
    <mergeCell ref="K428:L428"/>
    <mergeCell ref="G433:H433"/>
    <mergeCell ref="I433:J433"/>
    <mergeCell ref="K433:L433"/>
    <mergeCell ref="M433:N433"/>
    <mergeCell ref="O433:P433"/>
    <mergeCell ref="G434:H434"/>
    <mergeCell ref="I434:J434"/>
    <mergeCell ref="K434:L434"/>
    <mergeCell ref="M434:N434"/>
    <mergeCell ref="O434:P434"/>
    <mergeCell ref="M430:N430"/>
    <mergeCell ref="O430:P430"/>
    <mergeCell ref="G431:H431"/>
    <mergeCell ref="I431:J431"/>
    <mergeCell ref="K431:L431"/>
    <mergeCell ref="G432:H432"/>
    <mergeCell ref="I432:J432"/>
    <mergeCell ref="K432:L432"/>
    <mergeCell ref="M437:N437"/>
    <mergeCell ref="O437:P437"/>
    <mergeCell ref="G438:H438"/>
    <mergeCell ref="I438:J438"/>
    <mergeCell ref="K438:L438"/>
    <mergeCell ref="M438:N438"/>
    <mergeCell ref="O438:P438"/>
    <mergeCell ref="G435:H435"/>
    <mergeCell ref="I435:J435"/>
    <mergeCell ref="K435:L435"/>
    <mergeCell ref="M435:N435"/>
    <mergeCell ref="O435:P435"/>
    <mergeCell ref="G436:H436"/>
    <mergeCell ref="I436:J436"/>
    <mergeCell ref="K436:L436"/>
    <mergeCell ref="M436:N436"/>
    <mergeCell ref="O436:P436"/>
    <mergeCell ref="K437:L437"/>
    <mergeCell ref="G437:H437"/>
    <mergeCell ref="I437:J437"/>
    <mergeCell ref="G445:H445"/>
    <mergeCell ref="I445:J445"/>
    <mergeCell ref="K445:L445"/>
    <mergeCell ref="G442:H442"/>
    <mergeCell ref="I442:J442"/>
    <mergeCell ref="K442:L442"/>
    <mergeCell ref="G443:H443"/>
    <mergeCell ref="I443:J443"/>
    <mergeCell ref="K443:L443"/>
    <mergeCell ref="G439:H439"/>
    <mergeCell ref="I439:J439"/>
    <mergeCell ref="K439:L439"/>
    <mergeCell ref="M439:N439"/>
    <mergeCell ref="O439:P439"/>
    <mergeCell ref="G440:H440"/>
    <mergeCell ref="I440:J440"/>
    <mergeCell ref="K440:L440"/>
    <mergeCell ref="M440:N440"/>
    <mergeCell ref="O440:P440"/>
    <mergeCell ref="K441:L441"/>
    <mergeCell ref="K444:L444"/>
    <mergeCell ref="G444:H444"/>
    <mergeCell ref="I444:J444"/>
    <mergeCell ref="M448:N448"/>
    <mergeCell ref="O448:P448"/>
    <mergeCell ref="G449:H449"/>
    <mergeCell ref="I449:J449"/>
    <mergeCell ref="K449:L449"/>
    <mergeCell ref="M449:N449"/>
    <mergeCell ref="O449:P449"/>
    <mergeCell ref="G446:H446"/>
    <mergeCell ref="I446:J446"/>
    <mergeCell ref="K446:L446"/>
    <mergeCell ref="M446:N446"/>
    <mergeCell ref="O446:P446"/>
    <mergeCell ref="G447:H447"/>
    <mergeCell ref="I447:J447"/>
    <mergeCell ref="K447:L447"/>
    <mergeCell ref="M447:N447"/>
    <mergeCell ref="O447:P447"/>
    <mergeCell ref="K448:L448"/>
    <mergeCell ref="G448:H448"/>
    <mergeCell ref="I448:J448"/>
    <mergeCell ref="O473:P473"/>
    <mergeCell ref="G474:H474"/>
    <mergeCell ref="G458:H458"/>
    <mergeCell ref="G457:H457"/>
    <mergeCell ref="G454:H454"/>
    <mergeCell ref="I454:J454"/>
    <mergeCell ref="K454:L454"/>
    <mergeCell ref="G475:H475"/>
    <mergeCell ref="I475:J475"/>
    <mergeCell ref="K475:L475"/>
    <mergeCell ref="G476:H476"/>
    <mergeCell ref="I476:J476"/>
    <mergeCell ref="K476:L476"/>
    <mergeCell ref="I457:J457"/>
    <mergeCell ref="I458:J458"/>
    <mergeCell ref="I474:J474"/>
    <mergeCell ref="I461:J461"/>
    <mergeCell ref="K461:L461"/>
    <mergeCell ref="G462:H462"/>
    <mergeCell ref="I462:J462"/>
    <mergeCell ref="I463:J463"/>
    <mergeCell ref="K474:L474"/>
    <mergeCell ref="I464:J464"/>
    <mergeCell ref="M494:N494"/>
    <mergeCell ref="O494:P494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O479:P479"/>
    <mergeCell ref="G480:H480"/>
    <mergeCell ref="I480:J480"/>
    <mergeCell ref="K480:L480"/>
    <mergeCell ref="M480:N480"/>
    <mergeCell ref="O480:P480"/>
    <mergeCell ref="G482:H482"/>
    <mergeCell ref="I482:J482"/>
    <mergeCell ref="K482:L482"/>
    <mergeCell ref="G479:H479"/>
    <mergeCell ref="I479:J479"/>
    <mergeCell ref="K479:L479"/>
    <mergeCell ref="G393:H393"/>
    <mergeCell ref="G392:H392"/>
    <mergeCell ref="G461:H461"/>
    <mergeCell ref="G477:H477"/>
    <mergeCell ref="I477:J477"/>
    <mergeCell ref="K477:L477"/>
    <mergeCell ref="K481:L481"/>
    <mergeCell ref="M477:N477"/>
    <mergeCell ref="O477:P477"/>
    <mergeCell ref="G478:H478"/>
    <mergeCell ref="I478:J478"/>
    <mergeCell ref="K478:L478"/>
    <mergeCell ref="M478:N478"/>
    <mergeCell ref="O478:P478"/>
    <mergeCell ref="M454:N454"/>
    <mergeCell ref="O454:P454"/>
    <mergeCell ref="G473:H473"/>
    <mergeCell ref="I473:J473"/>
    <mergeCell ref="K473:L473"/>
    <mergeCell ref="M473:N473"/>
    <mergeCell ref="M495:N495"/>
    <mergeCell ref="O495:P495"/>
    <mergeCell ref="G494:H494"/>
    <mergeCell ref="I494:J494"/>
    <mergeCell ref="K494:L494"/>
    <mergeCell ref="I252:J252"/>
    <mergeCell ref="G269:H269"/>
    <mergeCell ref="I269:J269"/>
    <mergeCell ref="K269:L269"/>
    <mergeCell ref="K259:L259"/>
    <mergeCell ref="G260:H260"/>
    <mergeCell ref="I260:J260"/>
    <mergeCell ref="K260:L260"/>
    <mergeCell ref="G261:H261"/>
    <mergeCell ref="I261:J261"/>
    <mergeCell ref="K261:L261"/>
    <mergeCell ref="G253:H253"/>
    <mergeCell ref="G466:H466"/>
    <mergeCell ref="G463:H463"/>
    <mergeCell ref="G254:H254"/>
    <mergeCell ref="I254:J254"/>
    <mergeCell ref="G464:H464"/>
    <mergeCell ref="G465:H465"/>
    <mergeCell ref="G348:H348"/>
    <mergeCell ref="G349:H349"/>
    <mergeCell ref="G347:H347"/>
    <mergeCell ref="G346:H346"/>
    <mergeCell ref="K254:L254"/>
    <mergeCell ref="M481:N481"/>
    <mergeCell ref="O481:P481"/>
    <mergeCell ref="M479:N479"/>
    <mergeCell ref="K493:L493"/>
    <mergeCell ref="I151:J151"/>
    <mergeCell ref="G498:H498"/>
    <mergeCell ref="G499:H499"/>
    <mergeCell ref="K243:L243"/>
    <mergeCell ref="G252:H252"/>
    <mergeCell ref="G493:H493"/>
    <mergeCell ref="I493:J493"/>
    <mergeCell ref="G410:H410"/>
    <mergeCell ref="G413:H413"/>
    <mergeCell ref="G414:H414"/>
    <mergeCell ref="I413:J413"/>
    <mergeCell ref="I414:J414"/>
    <mergeCell ref="I411:J411"/>
    <mergeCell ref="G450:H450"/>
    <mergeCell ref="G451:H451"/>
    <mergeCell ref="G452:H452"/>
    <mergeCell ref="G453:H453"/>
    <mergeCell ref="G441:H441"/>
    <mergeCell ref="G265:H265"/>
    <mergeCell ref="G266:H266"/>
    <mergeCell ref="G267:H267"/>
    <mergeCell ref="I263:J263"/>
    <mergeCell ref="I264:J264"/>
    <mergeCell ref="G243:H243"/>
    <mergeCell ref="G391:H391"/>
    <mergeCell ref="G495:H495"/>
    <mergeCell ref="I495:J495"/>
    <mergeCell ref="K495:L495"/>
    <mergeCell ref="G481:H481"/>
    <mergeCell ref="I481:J481"/>
    <mergeCell ref="G268:H268"/>
    <mergeCell ref="I262:J262"/>
  </mergeCells>
  <pageMargins left="0.7" right="0.7" top="0.75" bottom="0.75" header="0.3" footer="0.3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июнь 2020</vt:lpstr>
      <vt:lpstr>Диаграмма1</vt:lpstr>
      <vt:lpstr>'июнь 2020'!BFT_Print_Titles</vt:lpstr>
      <vt:lpstr>'июнь 2020'!FIO</vt:lpstr>
      <vt:lpstr>'июнь 2020'!SIGN</vt:lpstr>
      <vt:lpstr>'июнь 2020'!Заголовки_для_печати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Карманова</dc:creator>
  <cp:lastModifiedBy>User Windows</cp:lastModifiedBy>
  <cp:lastPrinted>2020-01-15T06:51:18Z</cp:lastPrinted>
  <dcterms:created xsi:type="dcterms:W3CDTF">2000-12-14T06:36:01Z</dcterms:created>
  <dcterms:modified xsi:type="dcterms:W3CDTF">2021-03-01T09:40:54Z</dcterms:modified>
</cp:coreProperties>
</file>