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-15" windowWidth="8880" windowHeight="11760"/>
  </bookViews>
  <sheets>
    <sheet name="Приложение 9" sheetId="11" r:id="rId1"/>
  </sheets>
  <definedNames>
    <definedName name="_xlnm.Print_Area" localSheetId="0">'Приложение 9'!$A$1:$F$119</definedName>
  </definedNames>
  <calcPr calcId="152511"/>
</workbook>
</file>

<file path=xl/calcChain.xml><?xml version="1.0" encoding="utf-8"?>
<calcChain xmlns="http://schemas.openxmlformats.org/spreadsheetml/2006/main">
  <c r="F111" i="11" l="1"/>
  <c r="F100" i="11"/>
  <c r="F85" i="11"/>
  <c r="F88" i="11"/>
  <c r="F50" i="11"/>
  <c r="F29" i="11"/>
  <c r="F28" i="11" s="1"/>
  <c r="F27" i="11" s="1"/>
  <c r="F26" i="11" s="1"/>
  <c r="F102" i="11"/>
  <c r="F51" i="11"/>
  <c r="F106" i="11" l="1"/>
  <c r="F91" i="11" s="1"/>
  <c r="E86" i="11"/>
  <c r="F41" i="11" l="1"/>
  <c r="F32" i="11" l="1"/>
  <c r="F35" i="11"/>
  <c r="F31" i="11" l="1"/>
  <c r="F90" i="11" s="1"/>
  <c r="E29" i="11"/>
  <c r="C55" i="11"/>
  <c r="C53" i="11"/>
  <c r="F98" i="11"/>
  <c r="F97" i="11" s="1"/>
  <c r="F95" i="11"/>
  <c r="F93" i="11"/>
  <c r="F82" i="11"/>
  <c r="F81" i="11" s="1"/>
  <c r="F79" i="11"/>
  <c r="F78" i="11" s="1"/>
  <c r="F76" i="11"/>
  <c r="F75" i="11" s="1"/>
  <c r="F73" i="11"/>
  <c r="F72" i="11" s="1"/>
  <c r="F71" i="11"/>
  <c r="F64" i="11"/>
  <c r="F63" i="11" s="1"/>
  <c r="F60" i="11"/>
  <c r="F39" i="11"/>
  <c r="F24" i="11"/>
  <c r="F23" i="11" s="1"/>
  <c r="E53" i="11"/>
  <c r="E76" i="11"/>
  <c r="E101" i="11"/>
  <c r="E100" i="11" s="1"/>
  <c r="E16" i="11"/>
  <c r="E13" i="11" s="1"/>
  <c r="E108" i="11"/>
  <c r="E107" i="11" s="1"/>
  <c r="E98" i="11"/>
  <c r="E97" i="11" s="1"/>
  <c r="E95" i="11"/>
  <c r="E93" i="11"/>
  <c r="E79" i="11"/>
  <c r="E78" i="11" s="1"/>
  <c r="E82" i="11"/>
  <c r="E71" i="11"/>
  <c r="E60" i="11"/>
  <c r="E59" i="11" s="1"/>
  <c r="E48" i="11"/>
  <c r="E47" i="11" s="1"/>
  <c r="E39" i="11"/>
  <c r="E92" i="11" l="1"/>
  <c r="E91" i="11" s="1"/>
  <c r="F92" i="11"/>
  <c r="F116" i="11"/>
  <c r="E21" i="11"/>
  <c r="E20" i="11" s="1"/>
  <c r="E24" i="11"/>
  <c r="E23" i="11" s="1"/>
  <c r="E27" i="11"/>
  <c r="E26" i="11" s="1"/>
  <c r="E32" i="11"/>
  <c r="E34" i="11"/>
  <c r="E42" i="11"/>
  <c r="E41" i="11" s="1"/>
  <c r="E51" i="11"/>
  <c r="E50" i="11" s="1"/>
  <c r="E55" i="11"/>
  <c r="E64" i="11"/>
  <c r="E63" i="11" s="1"/>
  <c r="E69" i="11"/>
  <c r="E67" i="11" s="1"/>
  <c r="E73" i="11"/>
  <c r="E72" i="11" s="1"/>
  <c r="E75" i="11"/>
  <c r="E81" i="11"/>
  <c r="E85" i="11"/>
  <c r="E58" i="11"/>
  <c r="E18" i="11"/>
  <c r="E14" i="11"/>
  <c r="F12" i="11" l="1"/>
  <c r="E90" i="11"/>
  <c r="E31" i="11"/>
  <c r="E116" i="11" l="1"/>
  <c r="E12" i="11"/>
</calcChain>
</file>

<file path=xl/sharedStrings.xml><?xml version="1.0" encoding="utf-8"?>
<sst xmlns="http://schemas.openxmlformats.org/spreadsheetml/2006/main" count="240" uniqueCount="124">
  <si>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</si>
  <si>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</si>
  <si>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</si>
  <si>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</si>
  <si>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</si>
  <si>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</si>
  <si>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</si>
  <si>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</si>
  <si>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</si>
  <si>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</si>
  <si>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</si>
  <si>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</si>
  <si>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</si>
  <si>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</si>
  <si>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</si>
  <si>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</si>
  <si>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</si>
  <si>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</si>
  <si>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</si>
  <si>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</si>
  <si>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</si>
  <si>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</si>
  <si>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</si>
  <si>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</si>
  <si>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</si>
  <si>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</si>
  <si>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</si>
  <si>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</si>
  <si>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</si>
  <si>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</si>
  <si>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</si>
  <si>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</si>
  <si>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</si>
  <si>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</si>
  <si>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</si>
  <si>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</si>
  <si>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</si>
  <si>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</si>
  <si>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</si>
  <si>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</si>
  <si>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</si>
  <si>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</si>
  <si>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</si>
  <si>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</si>
  <si>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</si>
  <si>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</si>
  <si>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</si>
  <si>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</si>
  <si>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</si>
  <si>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</si>
  <si>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</si>
  <si>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</si>
  <si>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</si>
  <si>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</si>
  <si>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</si>
  <si>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</si>
  <si>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</si>
  <si>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</si>
  <si>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</si>
  <si>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 xml:space="preserve">ГРУППАМ ВИДОВ РАСХОДОВ, РАЗДЕЛАМ, ПОДРАЗДЕЛАМ ПО НЕПРОГРАММНЫМ И ПРОГРАММНЫМ  НАПРАВЛЕНИЯМ ДЕЯТЕЛЬНОСТИ КЛАССИФИКАЦИИ РАСХОДОВ БЮДЖЕТА 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</si>
  <si>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</si>
  <si>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</si>
  <si>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</si>
  <si>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</si>
  <si>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</si>
  <si>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</si>
  <si>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</si>
  <si>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</si>
  <si>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</si>
  <si>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</si>
  <si>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</si>
  <si>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</si>
  <si>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</si>
  <si>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</si>
  <si>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</si>
  <si>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</si>
  <si>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</si>
  <si>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</si>
  <si>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</si>
  <si>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</si>
  <si>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</si>
  <si>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</si>
  <si>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</si>
  <si>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</si>
  <si>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</si>
  <si>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</si>
  <si>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</si>
  <si>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</si>
  <si>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</si>
  <si>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</si>
  <si>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</si>
  <si>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</si>
  <si>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</si>
  <si>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</si>
  <si>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</si>
  <si>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</si>
  <si>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</si>
  <si>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</si>
  <si>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</si>
  <si>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</si>
  <si>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</si>
  <si>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</si>
  <si>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</si>
  <si>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</si>
  <si>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</si>
  <si>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</si>
  <si>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</si>
  <si>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МП "Противодействие терроризму и экстремизму в границах Бунбуйского  муниципального образования на 2014-2019г."</t>
  </si>
  <si>
    <t>С.П.Левшаков</t>
  </si>
  <si>
    <t xml:space="preserve"> НА 2018 год</t>
  </si>
  <si>
    <t xml:space="preserve">Сумма 2018г. 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</si>
  <si>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</si>
  <si>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</si>
  <si>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</si>
  <si>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</si>
  <si>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</si>
  <si>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</si>
  <si>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Приложение № 15</t>
  </si>
  <si>
    <t>71101S2370</t>
  </si>
  <si>
    <t>Реализация  мероприятий перечня проектов народных инициатив</t>
  </si>
  <si>
    <t>к решению  Думы Бунбуйского МО</t>
  </si>
  <si>
    <t>от 30.08.2018г №33</t>
  </si>
  <si>
    <t>МП " Обеспечение пожарной безопасности на территории Бунбуйского МО  на  2014-2016г</t>
  </si>
  <si>
    <t>Председатель Думы, глава Бунбуйского 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</si>
</sst>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b/>
      <sz val="1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</cellStyleXfs>
  <cellXfs count="11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0" fontId="0" fillId="2" borderId="0" xfId="0" applyFill="1"/>
    <xf numFmtId="0" fontId="8" fillId="0" borderId="0" xfId="0" applyFont="1"/>
    <xf numFmtId="0" fontId="4" fillId="2" borderId="0" xfId="0" applyFont="1" applyFill="1" applyBorder="1"/>
    <xf numFmtId="49" fontId="4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5" fontId="4" fillId="2" borderId="0" xfId="2" applyNumberFormat="1" applyFont="1" applyFill="1" applyBorder="1" applyAlignment="1"/>
    <xf numFmtId="0" fontId="4" fillId="2" borderId="0" xfId="0" applyFont="1" applyFill="1" applyBorder="1" applyAlignment="1">
      <alignment horizontal="right"/>
    </xf>
    <xf numFmtId="49" fontId="4" fillId="2" borderId="0" xfId="2" applyNumberFormat="1" applyFont="1" applyFill="1" applyBorder="1" applyAlignme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3" fillId="2" borderId="0" xfId="0" applyNumberFormat="1" applyFont="1" applyFill="1" applyBorder="1" applyAlignment="1">
      <alignment horizontal="center" vertical="top" wrapText="1" readingOrder="1"/>
    </xf>
    <xf numFmtId="49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49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/>
    <xf numFmtId="0" fontId="10" fillId="2" borderId="0" xfId="0" applyFont="1" applyFill="1"/>
    <xf numFmtId="0" fontId="11" fillId="2" borderId="0" xfId="0" applyNumberFormat="1" applyFont="1" applyFill="1" applyBorder="1" applyAlignment="1">
      <alignment horizontal="center" vertical="top" wrapText="1" readingOrder="1"/>
    </xf>
    <xf numFmtId="0" fontId="12" fillId="2" borderId="0" xfId="0" applyFont="1" applyFill="1" applyBorder="1"/>
    <xf numFmtId="49" fontId="13" fillId="2" borderId="14" xfId="0" applyNumberFormat="1" applyFont="1" applyFill="1" applyBorder="1" applyAlignment="1">
      <alignment vertical="top" wrapText="1"/>
    </xf>
    <xf numFmtId="4" fontId="13" fillId="2" borderId="22" xfId="0" applyNumberFormat="1" applyFont="1" applyFill="1" applyBorder="1"/>
    <xf numFmtId="0" fontId="14" fillId="2" borderId="2" xfId="0" applyNumberFormat="1" applyFont="1" applyFill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0" fontId="14" fillId="2" borderId="11" xfId="0" applyNumberFormat="1" applyFont="1" applyFill="1" applyBorder="1" applyAlignment="1">
      <alignment horizontal="center" vertical="center" wrapText="1" readingOrder="1"/>
    </xf>
    <xf numFmtId="0" fontId="14" fillId="2" borderId="21" xfId="0" applyNumberFormat="1" applyFont="1" applyFill="1" applyBorder="1" applyAlignment="1">
      <alignment horizontal="center" vertical="center" wrapText="1" readingOrder="1"/>
    </xf>
    <xf numFmtId="0" fontId="14" fillId="2" borderId="0" xfId="0" applyNumberFormat="1" applyFont="1" applyFill="1" applyBorder="1" applyAlignment="1">
      <alignment horizontal="center" vertical="center" wrapText="1" readingOrder="1"/>
    </xf>
    <xf numFmtId="49" fontId="14" fillId="2" borderId="3" xfId="0" applyNumberFormat="1" applyFont="1" applyFill="1" applyBorder="1" applyAlignment="1">
      <alignment horizontal="center" vertical="center" wrapText="1" readingOrder="1"/>
    </xf>
    <xf numFmtId="39" fontId="14" fillId="2" borderId="6" xfId="0" applyNumberFormat="1" applyFont="1" applyFill="1" applyBorder="1" applyAlignment="1">
      <alignment horizontal="center" vertical="center" wrapText="1" readingOrder="1"/>
    </xf>
    <xf numFmtId="39" fontId="14" fillId="2" borderId="14" xfId="0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" fontId="14" fillId="3" borderId="14" xfId="2" applyNumberFormat="1" applyFont="1" applyFill="1" applyBorder="1" applyAlignment="1">
      <alignment horizontal="right" vertical="center" wrapText="1" readingOrder="1"/>
    </xf>
    <xf numFmtId="0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 readingOrder="1"/>
    </xf>
    <xf numFmtId="49" fontId="13" fillId="2" borderId="3" xfId="0" applyNumberFormat="1" applyFont="1" applyFill="1" applyBorder="1" applyAlignment="1">
      <alignment horizontal="center" vertical="center" wrapText="1" readingOrder="1"/>
    </xf>
    <xf numFmtId="39" fontId="13" fillId="3" borderId="6" xfId="2" applyNumberFormat="1" applyFont="1" applyFill="1" applyBorder="1" applyAlignment="1">
      <alignment horizontal="right" vertical="center" wrapText="1" readingOrder="1"/>
    </xf>
    <xf numFmtId="4" fontId="13" fillId="3" borderId="14" xfId="2" applyNumberFormat="1" applyFont="1" applyFill="1" applyBorder="1" applyAlignment="1">
      <alignment horizontal="right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4" fontId="13" fillId="2" borderId="14" xfId="0" applyNumberFormat="1" applyFont="1" applyFill="1" applyBorder="1" applyAlignment="1">
      <alignment horizontal="right" vertical="center" wrapText="1"/>
    </xf>
    <xf numFmtId="39" fontId="13" fillId="2" borderId="6" xfId="2" applyNumberFormat="1" applyFont="1" applyFill="1" applyBorder="1" applyAlignment="1">
      <alignment horizontal="right" vertical="center" wrapText="1" readingOrder="1"/>
    </xf>
    <xf numFmtId="4" fontId="13" fillId="2" borderId="14" xfId="2" applyNumberFormat="1" applyFont="1" applyFill="1" applyBorder="1" applyAlignment="1">
      <alignment horizontal="right" vertical="center" wrapText="1" readingOrder="1"/>
    </xf>
    <xf numFmtId="0" fontId="14" fillId="3" borderId="2" xfId="0" applyNumberFormat="1" applyFont="1" applyFill="1" applyBorder="1" applyAlignment="1">
      <alignment horizontal="left" vertical="top" wrapText="1" readingOrder="1"/>
    </xf>
    <xf numFmtId="49" fontId="14" fillId="2" borderId="1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 readingOrder="1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49" fontId="13" fillId="2" borderId="1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49" fontId="13" fillId="3" borderId="3" xfId="0" applyNumberFormat="1" applyFont="1" applyFill="1" applyBorder="1" applyAlignment="1">
      <alignment horizontal="center" vertical="center" wrapText="1" readingOrder="1"/>
    </xf>
    <xf numFmtId="0" fontId="14" fillId="2" borderId="2" xfId="0" applyNumberFormat="1" applyFont="1" applyFill="1" applyBorder="1" applyAlignment="1">
      <alignment horizontal="left" vertical="top" wrapText="1" readingOrder="1"/>
    </xf>
    <xf numFmtId="39" fontId="14" fillId="2" borderId="6" xfId="2" applyNumberFormat="1" applyFont="1" applyFill="1" applyBorder="1" applyAlignment="1">
      <alignment horizontal="right" vertical="center" wrapText="1" readingOrder="1"/>
    </xf>
    <xf numFmtId="4" fontId="14" fillId="2" borderId="14" xfId="2" applyNumberFormat="1" applyFont="1" applyFill="1" applyBorder="1" applyAlignment="1">
      <alignment horizontal="right" vertical="center" wrapText="1" readingOrder="1"/>
    </xf>
    <xf numFmtId="0" fontId="13" fillId="2" borderId="2" xfId="0" applyNumberFormat="1" applyFont="1" applyFill="1" applyBorder="1" applyAlignment="1">
      <alignment horizontal="left" vertical="top" wrapText="1" readingOrder="1"/>
    </xf>
    <xf numFmtId="49" fontId="13" fillId="2" borderId="1" xfId="4" applyNumberFormat="1" applyFont="1" applyFill="1" applyBorder="1" applyAlignment="1">
      <alignment horizontal="left" vertical="top" wrapText="1" shrinkToFit="1"/>
    </xf>
    <xf numFmtId="0" fontId="13" fillId="2" borderId="0" xfId="0" applyFont="1" applyFill="1" applyBorder="1"/>
    <xf numFmtId="49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14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13" fillId="2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 wrapText="1"/>
    </xf>
    <xf numFmtId="0" fontId="13" fillId="3" borderId="24" xfId="0" applyNumberFormat="1" applyFont="1" applyFill="1" applyBorder="1" applyAlignment="1">
      <alignment horizontal="center" vertical="center" wrapText="1" readingOrder="1"/>
    </xf>
    <xf numFmtId="49" fontId="13" fillId="3" borderId="11" xfId="0" applyNumberFormat="1" applyFont="1" applyFill="1" applyBorder="1" applyAlignment="1">
      <alignment horizontal="center" vertical="center" wrapText="1" readingOrder="1"/>
    </xf>
    <xf numFmtId="0" fontId="13" fillId="2" borderId="25" xfId="0" applyFont="1" applyFill="1" applyBorder="1" applyAlignment="1">
      <alignment vertical="top" wrapText="1"/>
    </xf>
    <xf numFmtId="0" fontId="14" fillId="3" borderId="16" xfId="0" applyNumberFormat="1" applyFont="1" applyFill="1" applyBorder="1" applyAlignment="1">
      <alignment horizontal="left" vertical="top" wrapText="1" readingOrder="1"/>
    </xf>
    <xf numFmtId="0" fontId="14" fillId="3" borderId="16" xfId="0" applyNumberFormat="1" applyFont="1" applyFill="1" applyBorder="1" applyAlignment="1">
      <alignment horizontal="center" vertical="center" wrapText="1" readingOrder="1"/>
    </xf>
    <xf numFmtId="0" fontId="14" fillId="3" borderId="4" xfId="0" applyNumberFormat="1" applyFont="1" applyFill="1" applyBorder="1" applyAlignment="1">
      <alignment horizontal="center" vertical="center" wrapText="1" readingOrder="1"/>
    </xf>
    <xf numFmtId="49" fontId="14" fillId="3" borderId="11" xfId="0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/>
    <xf numFmtId="49" fontId="14" fillId="2" borderId="6" xfId="0" applyNumberFormat="1" applyFont="1" applyFill="1" applyBorder="1"/>
    <xf numFmtId="166" fontId="14" fillId="2" borderId="6" xfId="0" applyNumberFormat="1" applyFont="1" applyFill="1" applyBorder="1" applyAlignment="1">
      <alignment horizontal="right"/>
    </xf>
    <xf numFmtId="4" fontId="14" fillId="2" borderId="14" xfId="0" applyNumberFormat="1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6" xfId="0" applyNumberFormat="1" applyFont="1" applyFill="1" applyBorder="1"/>
    <xf numFmtId="166" fontId="13" fillId="2" borderId="6" xfId="0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39" fontId="13" fillId="2" borderId="6" xfId="0" applyNumberFormat="1" applyFont="1" applyFill="1" applyBorder="1" applyAlignment="1"/>
    <xf numFmtId="4" fontId="13" fillId="2" borderId="14" xfId="0" applyNumberFormat="1" applyFont="1" applyFill="1" applyBorder="1" applyAlignment="1"/>
    <xf numFmtId="2" fontId="13" fillId="2" borderId="6" xfId="0" applyNumberFormat="1" applyFont="1" applyFill="1" applyBorder="1" applyAlignment="1">
      <alignment horizontal="right"/>
    </xf>
    <xf numFmtId="0" fontId="13" fillId="2" borderId="7" xfId="0" applyFont="1" applyFill="1" applyBorder="1"/>
    <xf numFmtId="0" fontId="13" fillId="2" borderId="7" xfId="0" applyFont="1" applyFill="1" applyBorder="1" applyAlignment="1">
      <alignment horizontal="center"/>
    </xf>
    <xf numFmtId="0" fontId="13" fillId="3" borderId="4" xfId="0" applyNumberFormat="1" applyFont="1" applyFill="1" applyBorder="1" applyAlignment="1">
      <alignment horizontal="center" vertical="center" wrapText="1" readingOrder="1"/>
    </xf>
    <xf numFmtId="0" fontId="13" fillId="3" borderId="5" xfId="0" applyNumberFormat="1" applyFont="1" applyFill="1" applyBorder="1" applyAlignment="1">
      <alignment horizontal="left" vertical="top" wrapText="1" readingOrder="1"/>
    </xf>
    <xf numFmtId="0" fontId="13" fillId="2" borderId="8" xfId="0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49" fontId="13" fillId="3" borderId="6" xfId="0" applyNumberFormat="1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/>
    </xf>
    <xf numFmtId="49" fontId="14" fillId="2" borderId="12" xfId="0" applyNumberFormat="1" applyFont="1" applyFill="1" applyBorder="1"/>
    <xf numFmtId="0" fontId="13" fillId="3" borderId="16" xfId="0" applyNumberFormat="1" applyFont="1" applyFill="1" applyBorder="1" applyAlignment="1">
      <alignment horizontal="center" vertical="center" wrapText="1" readingOrder="1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/>
    </xf>
    <xf numFmtId="2" fontId="13" fillId="2" borderId="12" xfId="0" applyNumberFormat="1" applyFont="1" applyFill="1" applyBorder="1" applyAlignment="1">
      <alignment horizontal="right"/>
    </xf>
    <xf numFmtId="4" fontId="14" fillId="2" borderId="23" xfId="0" applyNumberFormat="1" applyFont="1" applyFill="1" applyBorder="1" applyAlignment="1">
      <alignment horizontal="right"/>
    </xf>
    <xf numFmtId="49" fontId="13" fillId="2" borderId="18" xfId="0" applyNumberFormat="1" applyFont="1" applyFill="1" applyBorder="1" applyAlignment="1">
      <alignment vertical="top" wrapText="1"/>
    </xf>
    <xf numFmtId="49" fontId="13" fillId="2" borderId="19" xfId="0" applyNumberFormat="1" applyFont="1" applyFill="1" applyBorder="1" applyAlignment="1">
      <alignment vertical="top" wrapText="1"/>
    </xf>
    <xf numFmtId="0" fontId="14" fillId="2" borderId="9" xfId="0" applyFont="1" applyFill="1" applyBorder="1"/>
    <xf numFmtId="0" fontId="14" fillId="2" borderId="10" xfId="0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 wrapText="1" readingOrder="1"/>
    </xf>
    <xf numFmtId="49" fontId="14" fillId="2" borderId="10" xfId="0" applyNumberFormat="1" applyFont="1" applyFill="1" applyBorder="1" applyAlignment="1">
      <alignment horizontal="center" vertical="center"/>
    </xf>
    <xf numFmtId="2" fontId="14" fillId="2" borderId="17" xfId="0" applyNumberFormat="1" applyFont="1" applyFill="1" applyBorder="1" applyAlignment="1">
      <alignment horizontal="right"/>
    </xf>
    <xf numFmtId="4" fontId="14" fillId="2" borderId="20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topLeftCell="A112" zoomScale="74" zoomScaleNormal="74" workbookViewId="0">
      <selection activeCell="G118" sqref="G118"/>
    </sheetView>
  </sheetViews>
  <sheetFormatPr defaultRowHeight="15.75" x14ac:dyDescent="0.25"/>
  <cols>
    <col min="1" max="1" width="45.42578125" style="1" customWidth="1"/>
    <col min="2" max="2" width="17.140625" style="1" customWidth="1"/>
    <col min="3" max="3" width="12.7109375" style="1" customWidth="1"/>
    <col min="4" max="4" width="13.140625" style="3" customWidth="1"/>
    <col min="5" max="5" width="16.28515625" style="2" hidden="1" customWidth="1"/>
    <col min="6" max="6" width="22.85546875" customWidth="1"/>
  </cols>
  <sheetData>
    <row r="1" spans="1:7" x14ac:dyDescent="0.25">
      <c r="A1" s="6"/>
      <c r="B1" s="6"/>
      <c r="C1" s="6"/>
      <c r="D1" s="7" t="s">
        <v>117</v>
      </c>
      <c r="E1" s="8"/>
      <c r="F1" s="12"/>
      <c r="G1" s="13"/>
    </row>
    <row r="2" spans="1:7" x14ac:dyDescent="0.25">
      <c r="A2" s="6"/>
      <c r="B2" s="6"/>
      <c r="C2" s="6"/>
      <c r="D2" s="7" t="s">
        <v>120</v>
      </c>
      <c r="E2" s="8"/>
      <c r="F2" s="12"/>
      <c r="G2" s="13"/>
    </row>
    <row r="3" spans="1:7" x14ac:dyDescent="0.25">
      <c r="A3" s="6"/>
      <c r="B3" s="6"/>
      <c r="C3" s="6"/>
      <c r="D3" s="9" t="s">
        <v>121</v>
      </c>
      <c r="E3" s="10"/>
      <c r="F3" s="13"/>
      <c r="G3" s="13"/>
    </row>
    <row r="4" spans="1:7" x14ac:dyDescent="0.25">
      <c r="A4" s="6"/>
      <c r="B4" s="6"/>
      <c r="C4" s="6"/>
      <c r="D4" s="11"/>
      <c r="E4" s="10"/>
      <c r="F4" s="13"/>
      <c r="G4" s="13"/>
    </row>
    <row r="5" spans="1:7" x14ac:dyDescent="0.25">
      <c r="A5" s="6"/>
      <c r="B5" s="6"/>
      <c r="C5" s="6"/>
      <c r="D5" s="11"/>
      <c r="E5" s="10"/>
      <c r="F5" s="13"/>
      <c r="G5" s="13"/>
    </row>
    <row r="6" spans="1:7" x14ac:dyDescent="0.25">
      <c r="A6" s="26" t="s">
        <v>20</v>
      </c>
      <c r="B6" s="27"/>
      <c r="C6" s="27"/>
      <c r="D6" s="27"/>
      <c r="E6" s="27"/>
      <c r="F6" s="13"/>
      <c r="G6" s="13"/>
    </row>
    <row r="7" spans="1:7" ht="47.25" customHeight="1" x14ac:dyDescent="0.25">
      <c r="A7" s="26" t="s">
        <v>59</v>
      </c>
      <c r="B7" s="26"/>
      <c r="C7" s="26"/>
      <c r="D7" s="26"/>
      <c r="E7" s="26"/>
      <c r="F7" s="13"/>
      <c r="G7" s="13"/>
    </row>
    <row r="8" spans="1:7" x14ac:dyDescent="0.25">
      <c r="A8" s="26" t="s">
        <v>109</v>
      </c>
      <c r="B8" s="26"/>
      <c r="C8" s="26"/>
      <c r="D8" s="26"/>
      <c r="E8" s="26"/>
      <c r="F8" s="13"/>
      <c r="G8" s="13"/>
    </row>
    <row r="9" spans="1:7" x14ac:dyDescent="0.25">
      <c r="A9" s="14"/>
      <c r="B9" s="6"/>
      <c r="C9" s="6"/>
      <c r="D9" s="15"/>
      <c r="E9" s="10"/>
      <c r="F9" s="13"/>
      <c r="G9" s="13"/>
    </row>
    <row r="10" spans="1:7" ht="16.5" thickBot="1" x14ac:dyDescent="0.3">
      <c r="A10" s="16" t="s">
        <v>0</v>
      </c>
      <c r="B10" s="16" t="s">
        <v>0</v>
      </c>
      <c r="C10" s="16" t="s">
        <v>0</v>
      </c>
      <c r="D10" s="17" t="s">
        <v>0</v>
      </c>
      <c r="E10" s="16" t="s">
        <v>36</v>
      </c>
      <c r="F10" s="13"/>
      <c r="G10" s="13"/>
    </row>
    <row r="11" spans="1:7" ht="31.5" x14ac:dyDescent="0.25">
      <c r="A11" s="30" t="s">
        <v>1</v>
      </c>
      <c r="B11" s="30" t="s">
        <v>21</v>
      </c>
      <c r="C11" s="30" t="s">
        <v>22</v>
      </c>
      <c r="D11" s="31" t="s">
        <v>2</v>
      </c>
      <c r="E11" s="32" t="s">
        <v>60</v>
      </c>
      <c r="F11" s="33" t="s">
        <v>110</v>
      </c>
      <c r="G11" s="13"/>
    </row>
    <row r="12" spans="1:7" x14ac:dyDescent="0.25">
      <c r="A12" s="34" t="s">
        <v>52</v>
      </c>
      <c r="B12" s="30"/>
      <c r="C12" s="30"/>
      <c r="D12" s="35"/>
      <c r="E12" s="36" t="e">
        <f>E90</f>
        <v>#REF!</v>
      </c>
      <c r="F12" s="37">
        <f>F90</f>
        <v>4348882.87</v>
      </c>
      <c r="G12" s="13"/>
    </row>
    <row r="13" spans="1:7" ht="78.75" x14ac:dyDescent="0.25">
      <c r="A13" s="38" t="s">
        <v>37</v>
      </c>
      <c r="B13" s="39" t="s">
        <v>61</v>
      </c>
      <c r="C13" s="30"/>
      <c r="D13" s="35" t="s">
        <v>38</v>
      </c>
      <c r="E13" s="40">
        <f>E15+E19+E16</f>
        <v>203600</v>
      </c>
      <c r="F13" s="41">
        <v>68300</v>
      </c>
      <c r="G13" s="13"/>
    </row>
    <row r="14" spans="1:7" ht="69" customHeight="1" x14ac:dyDescent="0.25">
      <c r="A14" s="42" t="s">
        <v>64</v>
      </c>
      <c r="B14" s="43" t="s">
        <v>61</v>
      </c>
      <c r="C14" s="44">
        <v>100</v>
      </c>
      <c r="D14" s="45"/>
      <c r="E14" s="46">
        <f>E15</f>
        <v>187400</v>
      </c>
      <c r="F14" s="47">
        <v>51900</v>
      </c>
      <c r="G14" s="13"/>
    </row>
    <row r="15" spans="1:7" ht="30" x14ac:dyDescent="0.25">
      <c r="A15" s="48" t="s">
        <v>39</v>
      </c>
      <c r="B15" s="43" t="s">
        <v>61</v>
      </c>
      <c r="C15" s="44">
        <v>100</v>
      </c>
      <c r="D15" s="45" t="s">
        <v>38</v>
      </c>
      <c r="E15" s="46">
        <v>187400</v>
      </c>
      <c r="F15" s="49">
        <v>51900</v>
      </c>
      <c r="G15" s="13"/>
    </row>
    <row r="16" spans="1:7" ht="45" hidden="1" x14ac:dyDescent="0.25">
      <c r="A16" s="48" t="s">
        <v>27</v>
      </c>
      <c r="B16" s="43" t="s">
        <v>61</v>
      </c>
      <c r="C16" s="44">
        <v>242</v>
      </c>
      <c r="D16" s="45"/>
      <c r="E16" s="46">
        <f>E17</f>
        <v>6000</v>
      </c>
      <c r="F16" s="47">
        <v>0</v>
      </c>
      <c r="G16" s="13"/>
    </row>
    <row r="17" spans="1:7" ht="90" hidden="1" x14ac:dyDescent="0.25">
      <c r="A17" s="48" t="s">
        <v>4</v>
      </c>
      <c r="B17" s="43" t="s">
        <v>61</v>
      </c>
      <c r="C17" s="44">
        <v>242</v>
      </c>
      <c r="D17" s="45" t="s">
        <v>38</v>
      </c>
      <c r="E17" s="46">
        <v>6000</v>
      </c>
      <c r="F17" s="47">
        <v>0</v>
      </c>
      <c r="G17" s="13"/>
    </row>
    <row r="18" spans="1:7" ht="45" x14ac:dyDescent="0.25">
      <c r="A18" s="28" t="s">
        <v>63</v>
      </c>
      <c r="B18" s="43" t="s">
        <v>61</v>
      </c>
      <c r="C18" s="44">
        <v>200</v>
      </c>
      <c r="D18" s="45"/>
      <c r="E18" s="50">
        <f>E19</f>
        <v>10200</v>
      </c>
      <c r="F18" s="51">
        <v>6000</v>
      </c>
      <c r="G18" s="13"/>
    </row>
    <row r="19" spans="1:7" ht="30" x14ac:dyDescent="0.25">
      <c r="A19" s="48" t="s">
        <v>39</v>
      </c>
      <c r="B19" s="43" t="s">
        <v>61</v>
      </c>
      <c r="C19" s="44">
        <v>200</v>
      </c>
      <c r="D19" s="45" t="s">
        <v>38</v>
      </c>
      <c r="E19" s="50">
        <v>10200</v>
      </c>
      <c r="F19" s="51">
        <v>11900</v>
      </c>
      <c r="G19" s="13"/>
    </row>
    <row r="20" spans="1:7" ht="31.5" x14ac:dyDescent="0.25">
      <c r="A20" s="52" t="s">
        <v>29</v>
      </c>
      <c r="B20" s="53" t="s">
        <v>62</v>
      </c>
      <c r="C20" s="54"/>
      <c r="D20" s="55" t="s">
        <v>9</v>
      </c>
      <c r="E20" s="40">
        <f>E21</f>
        <v>10000</v>
      </c>
      <c r="F20" s="41">
        <v>2000</v>
      </c>
      <c r="G20" s="13"/>
    </row>
    <row r="21" spans="1:7" ht="15" x14ac:dyDescent="0.25">
      <c r="A21" s="28" t="s">
        <v>65</v>
      </c>
      <c r="B21" s="56" t="s">
        <v>62</v>
      </c>
      <c r="C21" s="57">
        <v>800</v>
      </c>
      <c r="D21" s="58"/>
      <c r="E21" s="46">
        <f>E22</f>
        <v>10000</v>
      </c>
      <c r="F21" s="47">
        <v>2000</v>
      </c>
      <c r="G21" s="13"/>
    </row>
    <row r="22" spans="1:7" ht="15" x14ac:dyDescent="0.25">
      <c r="A22" s="48" t="s">
        <v>8</v>
      </c>
      <c r="B22" s="56" t="s">
        <v>62</v>
      </c>
      <c r="C22" s="57">
        <v>800</v>
      </c>
      <c r="D22" s="58" t="s">
        <v>9</v>
      </c>
      <c r="E22" s="46">
        <v>10000</v>
      </c>
      <c r="F22" s="47">
        <v>2000</v>
      </c>
      <c r="G22" s="13"/>
    </row>
    <row r="23" spans="1:7" ht="63" hidden="1" x14ac:dyDescent="0.25">
      <c r="A23" s="59" t="s">
        <v>34</v>
      </c>
      <c r="B23" s="30">
        <v>7704002</v>
      </c>
      <c r="C23" s="30"/>
      <c r="D23" s="35"/>
      <c r="E23" s="60">
        <f>E24</f>
        <v>0</v>
      </c>
      <c r="F23" s="61">
        <f>F24</f>
        <v>0</v>
      </c>
      <c r="G23" s="13"/>
    </row>
    <row r="24" spans="1:7" ht="60" hidden="1" x14ac:dyDescent="0.25">
      <c r="A24" s="62" t="s">
        <v>23</v>
      </c>
      <c r="B24" s="44">
        <v>7704002</v>
      </c>
      <c r="C24" s="44">
        <v>244</v>
      </c>
      <c r="D24" s="45"/>
      <c r="E24" s="50">
        <f>E25</f>
        <v>0</v>
      </c>
      <c r="F24" s="51">
        <f>F25</f>
        <v>0</v>
      </c>
      <c r="G24" s="13"/>
    </row>
    <row r="25" spans="1:7" ht="15" hidden="1" x14ac:dyDescent="0.25">
      <c r="A25" s="62" t="s">
        <v>14</v>
      </c>
      <c r="B25" s="44">
        <v>7704002</v>
      </c>
      <c r="C25" s="44">
        <v>244</v>
      </c>
      <c r="D25" s="45" t="s">
        <v>15</v>
      </c>
      <c r="E25" s="50">
        <v>0</v>
      </c>
      <c r="F25" s="51">
        <v>0</v>
      </c>
      <c r="G25" s="13"/>
    </row>
    <row r="26" spans="1:7" x14ac:dyDescent="0.25">
      <c r="A26" s="52" t="s">
        <v>24</v>
      </c>
      <c r="B26" s="53" t="s">
        <v>83</v>
      </c>
      <c r="C26" s="54"/>
      <c r="D26" s="55" t="s">
        <v>3</v>
      </c>
      <c r="E26" s="40">
        <f>E27</f>
        <v>911000</v>
      </c>
      <c r="F26" s="41">
        <f>F27</f>
        <v>567000</v>
      </c>
      <c r="G26" s="13"/>
    </row>
    <row r="27" spans="1:7" ht="105" x14ac:dyDescent="0.25">
      <c r="A27" s="28" t="s">
        <v>66</v>
      </c>
      <c r="B27" s="53" t="s">
        <v>83</v>
      </c>
      <c r="C27" s="57">
        <v>100</v>
      </c>
      <c r="D27" s="58"/>
      <c r="E27" s="46">
        <f>E28</f>
        <v>911000</v>
      </c>
      <c r="F27" s="47">
        <f>F28</f>
        <v>567000</v>
      </c>
      <c r="G27" s="13"/>
    </row>
    <row r="28" spans="1:7" ht="60" x14ac:dyDescent="0.25">
      <c r="A28" s="48" t="s">
        <v>25</v>
      </c>
      <c r="B28" s="53" t="s">
        <v>83</v>
      </c>
      <c r="C28" s="57">
        <v>100</v>
      </c>
      <c r="D28" s="58" t="s">
        <v>3</v>
      </c>
      <c r="E28" s="46">
        <v>911000</v>
      </c>
      <c r="F28" s="47">
        <f>F29</f>
        <v>567000</v>
      </c>
      <c r="G28" s="13"/>
    </row>
    <row r="29" spans="1:7" ht="34.5" customHeight="1" x14ac:dyDescent="0.25">
      <c r="A29" s="63" t="s">
        <v>76</v>
      </c>
      <c r="B29" s="53" t="s">
        <v>83</v>
      </c>
      <c r="C29" s="57">
        <v>100</v>
      </c>
      <c r="D29" s="58"/>
      <c r="E29" s="46">
        <f>E30</f>
        <v>911000</v>
      </c>
      <c r="F29" s="47">
        <f>F30</f>
        <v>567000</v>
      </c>
      <c r="G29" s="13"/>
    </row>
    <row r="30" spans="1:7" ht="60" x14ac:dyDescent="0.25">
      <c r="A30" s="48" t="s">
        <v>25</v>
      </c>
      <c r="B30" s="53" t="s">
        <v>83</v>
      </c>
      <c r="C30" s="57">
        <v>100</v>
      </c>
      <c r="D30" s="58" t="s">
        <v>3</v>
      </c>
      <c r="E30" s="46">
        <v>911000</v>
      </c>
      <c r="F30" s="47">
        <v>567000</v>
      </c>
      <c r="G30" s="13"/>
    </row>
    <row r="31" spans="1:7" x14ac:dyDescent="0.25">
      <c r="A31" s="52" t="s">
        <v>26</v>
      </c>
      <c r="B31" s="53" t="s">
        <v>84</v>
      </c>
      <c r="C31" s="54"/>
      <c r="D31" s="55"/>
      <c r="E31" s="40" t="e">
        <f>E32+E34+E39+#REF!+#REF!</f>
        <v>#REF!</v>
      </c>
      <c r="F31" s="41">
        <f>F32+F34+F35</f>
        <v>1865400.73</v>
      </c>
      <c r="G31" s="13"/>
    </row>
    <row r="32" spans="1:7" ht="96" customHeight="1" x14ac:dyDescent="0.25">
      <c r="A32" s="28" t="s">
        <v>66</v>
      </c>
      <c r="B32" s="56" t="s">
        <v>85</v>
      </c>
      <c r="C32" s="57">
        <v>100</v>
      </c>
      <c r="D32" s="58"/>
      <c r="E32" s="46" t="e">
        <f>E33+#REF!</f>
        <v>#REF!</v>
      </c>
      <c r="F32" s="41">
        <f>F33</f>
        <v>1577782.87</v>
      </c>
      <c r="G32" s="13"/>
    </row>
    <row r="33" spans="1:7" ht="90" x14ac:dyDescent="0.25">
      <c r="A33" s="48" t="s">
        <v>4</v>
      </c>
      <c r="B33" s="56" t="s">
        <v>85</v>
      </c>
      <c r="C33" s="57">
        <v>100</v>
      </c>
      <c r="D33" s="58" t="s">
        <v>5</v>
      </c>
      <c r="E33" s="46">
        <v>3655793.48</v>
      </c>
      <c r="F33" s="47">
        <v>1577782.87</v>
      </c>
      <c r="G33" s="13"/>
    </row>
    <row r="34" spans="1:7" ht="60" x14ac:dyDescent="0.25">
      <c r="A34" s="48" t="s">
        <v>23</v>
      </c>
      <c r="B34" s="56" t="s">
        <v>86</v>
      </c>
      <c r="C34" s="57">
        <v>200</v>
      </c>
      <c r="D34" s="58"/>
      <c r="E34" s="46">
        <f>E38</f>
        <v>0</v>
      </c>
      <c r="F34" s="47">
        <v>279617.86</v>
      </c>
      <c r="G34" s="13"/>
    </row>
    <row r="35" spans="1:7" ht="15" x14ac:dyDescent="0.25">
      <c r="A35" s="28" t="s">
        <v>65</v>
      </c>
      <c r="B35" s="56" t="s">
        <v>86</v>
      </c>
      <c r="C35" s="57">
        <v>800</v>
      </c>
      <c r="D35" s="58" t="s">
        <v>5</v>
      </c>
      <c r="E35" s="46"/>
      <c r="F35" s="47">
        <f>F36</f>
        <v>8000</v>
      </c>
      <c r="G35" s="13"/>
    </row>
    <row r="36" spans="1:7" ht="90" x14ac:dyDescent="0.25">
      <c r="A36" s="48" t="s">
        <v>4</v>
      </c>
      <c r="B36" s="56" t="s">
        <v>86</v>
      </c>
      <c r="C36" s="57">
        <v>800</v>
      </c>
      <c r="D36" s="58" t="s">
        <v>5</v>
      </c>
      <c r="E36" s="46"/>
      <c r="F36" s="47">
        <v>8000</v>
      </c>
      <c r="G36" s="13"/>
    </row>
    <row r="37" spans="1:7" ht="35.25" hidden="1" customHeight="1" x14ac:dyDescent="0.25">
      <c r="A37" s="64"/>
      <c r="B37" s="64"/>
      <c r="C37" s="64"/>
      <c r="D37" s="65"/>
      <c r="E37" s="66"/>
      <c r="F37" s="29"/>
      <c r="G37" s="13"/>
    </row>
    <row r="38" spans="1:7" ht="90" hidden="1" x14ac:dyDescent="0.25">
      <c r="A38" s="48" t="s">
        <v>4</v>
      </c>
      <c r="B38" s="57">
        <v>7707004</v>
      </c>
      <c r="C38" s="57">
        <v>122</v>
      </c>
      <c r="D38" s="58" t="s">
        <v>5</v>
      </c>
      <c r="E38" s="46">
        <v>0</v>
      </c>
      <c r="F38" s="47">
        <v>0</v>
      </c>
      <c r="G38" s="13"/>
    </row>
    <row r="39" spans="1:7" ht="45" hidden="1" x14ac:dyDescent="0.25">
      <c r="A39" s="48" t="s">
        <v>27</v>
      </c>
      <c r="B39" s="57">
        <v>7707004</v>
      </c>
      <c r="C39" s="57">
        <v>242</v>
      </c>
      <c r="D39" s="58"/>
      <c r="E39" s="46">
        <f>E40</f>
        <v>26500</v>
      </c>
      <c r="F39" s="47">
        <f>F40</f>
        <v>0</v>
      </c>
      <c r="G39" s="13"/>
    </row>
    <row r="40" spans="1:7" ht="90" hidden="1" x14ac:dyDescent="0.25">
      <c r="A40" s="48" t="s">
        <v>4</v>
      </c>
      <c r="B40" s="57">
        <v>7707004</v>
      </c>
      <c r="C40" s="57">
        <v>242</v>
      </c>
      <c r="D40" s="58" t="s">
        <v>5</v>
      </c>
      <c r="E40" s="46">
        <v>26500</v>
      </c>
      <c r="F40" s="47">
        <v>0</v>
      </c>
      <c r="G40" s="13"/>
    </row>
    <row r="41" spans="1:7" ht="47.25" x14ac:dyDescent="0.25">
      <c r="A41" s="52" t="s">
        <v>28</v>
      </c>
      <c r="B41" s="53" t="s">
        <v>87</v>
      </c>
      <c r="C41" s="54"/>
      <c r="D41" s="55"/>
      <c r="E41" s="40">
        <f>E42</f>
        <v>42876.52</v>
      </c>
      <c r="F41" s="41">
        <f>F42+F43</f>
        <v>557494.91</v>
      </c>
      <c r="G41" s="13"/>
    </row>
    <row r="42" spans="1:7" ht="15" x14ac:dyDescent="0.25">
      <c r="A42" s="28" t="s">
        <v>67</v>
      </c>
      <c r="B42" s="67" t="s">
        <v>88</v>
      </c>
      <c r="C42" s="57">
        <v>500</v>
      </c>
      <c r="D42" s="58"/>
      <c r="E42" s="46">
        <f>E43</f>
        <v>42876.52</v>
      </c>
      <c r="F42" s="47">
        <v>24182.41</v>
      </c>
      <c r="G42" s="13"/>
    </row>
    <row r="43" spans="1:7" ht="75" x14ac:dyDescent="0.25">
      <c r="A43" s="48" t="s">
        <v>6</v>
      </c>
      <c r="B43" s="56" t="s">
        <v>85</v>
      </c>
      <c r="C43" s="57">
        <v>500</v>
      </c>
      <c r="D43" s="58" t="s">
        <v>7</v>
      </c>
      <c r="E43" s="46">
        <v>42876.52</v>
      </c>
      <c r="F43" s="47">
        <v>533312.5</v>
      </c>
      <c r="G43" s="13"/>
    </row>
    <row r="44" spans="1:7" ht="31.5" x14ac:dyDescent="0.25">
      <c r="A44" s="52" t="s">
        <v>77</v>
      </c>
      <c r="B44" s="56" t="s">
        <v>78</v>
      </c>
      <c r="C44" s="57"/>
      <c r="D44" s="55" t="s">
        <v>89</v>
      </c>
      <c r="E44" s="40"/>
      <c r="F44" s="41">
        <v>0</v>
      </c>
      <c r="G44" s="13"/>
    </row>
    <row r="45" spans="1:7" ht="30" x14ac:dyDescent="0.25">
      <c r="A45" s="48" t="s">
        <v>80</v>
      </c>
      <c r="B45" s="56" t="s">
        <v>81</v>
      </c>
      <c r="C45" s="57">
        <v>880</v>
      </c>
      <c r="D45" s="58" t="s">
        <v>89</v>
      </c>
      <c r="E45" s="46"/>
      <c r="F45" s="47">
        <v>0</v>
      </c>
      <c r="G45" s="13"/>
    </row>
    <row r="46" spans="1:7" ht="30" x14ac:dyDescent="0.25">
      <c r="A46" s="48" t="s">
        <v>79</v>
      </c>
      <c r="B46" s="56" t="s">
        <v>82</v>
      </c>
      <c r="C46" s="57">
        <v>880</v>
      </c>
      <c r="D46" s="58" t="s">
        <v>89</v>
      </c>
      <c r="E46" s="46"/>
      <c r="F46" s="47">
        <v>0</v>
      </c>
      <c r="G46" s="13"/>
    </row>
    <row r="47" spans="1:7" ht="63" x14ac:dyDescent="0.25">
      <c r="A47" s="52" t="s">
        <v>45</v>
      </c>
      <c r="B47" s="68" t="s">
        <v>68</v>
      </c>
      <c r="C47" s="54"/>
      <c r="D47" s="55"/>
      <c r="E47" s="40">
        <f>E48</f>
        <v>700</v>
      </c>
      <c r="F47" s="41">
        <v>700</v>
      </c>
      <c r="G47" s="13"/>
    </row>
    <row r="48" spans="1:7" ht="45" x14ac:dyDescent="0.25">
      <c r="A48" s="28" t="s">
        <v>63</v>
      </c>
      <c r="B48" s="69" t="s">
        <v>68</v>
      </c>
      <c r="C48" s="57">
        <v>200</v>
      </c>
      <c r="D48" s="58"/>
      <c r="E48" s="46">
        <f>E49</f>
        <v>700</v>
      </c>
      <c r="F48" s="47">
        <v>700</v>
      </c>
      <c r="G48" s="13"/>
    </row>
    <row r="49" spans="1:7" ht="30" x14ac:dyDescent="0.25">
      <c r="A49" s="48" t="s">
        <v>43</v>
      </c>
      <c r="B49" s="69" t="s">
        <v>68</v>
      </c>
      <c r="C49" s="57">
        <v>200</v>
      </c>
      <c r="D49" s="58" t="s">
        <v>44</v>
      </c>
      <c r="E49" s="46">
        <v>700</v>
      </c>
      <c r="F49" s="47">
        <v>700</v>
      </c>
      <c r="G49" s="13"/>
    </row>
    <row r="50" spans="1:7" ht="63" x14ac:dyDescent="0.25">
      <c r="A50" s="52" t="s">
        <v>42</v>
      </c>
      <c r="B50" s="53" t="s">
        <v>91</v>
      </c>
      <c r="C50" s="54"/>
      <c r="D50" s="55" t="s">
        <v>17</v>
      </c>
      <c r="E50" s="40" t="e">
        <f>E51+#REF!+E54</f>
        <v>#REF!</v>
      </c>
      <c r="F50" s="41">
        <f>F51+F57+F66</f>
        <v>1161784.23</v>
      </c>
      <c r="G50" s="13"/>
    </row>
    <row r="51" spans="1:7" ht="105" x14ac:dyDescent="0.25">
      <c r="A51" s="28" t="s">
        <v>66</v>
      </c>
      <c r="B51" s="53" t="s">
        <v>91</v>
      </c>
      <c r="C51" s="57">
        <v>100</v>
      </c>
      <c r="D51" s="58"/>
      <c r="E51" s="46">
        <f>E52</f>
        <v>2401900</v>
      </c>
      <c r="F51" s="47">
        <f>F52+F53+F55</f>
        <v>842631.23</v>
      </c>
      <c r="G51" s="13"/>
    </row>
    <row r="52" spans="1:7" x14ac:dyDescent="0.25">
      <c r="A52" s="48" t="s">
        <v>16</v>
      </c>
      <c r="B52" s="53" t="s">
        <v>91</v>
      </c>
      <c r="C52" s="57">
        <v>100</v>
      </c>
      <c r="D52" s="58" t="s">
        <v>17</v>
      </c>
      <c r="E52" s="46">
        <v>2401900</v>
      </c>
      <c r="F52" s="47">
        <v>658631.23</v>
      </c>
      <c r="G52" s="13"/>
    </row>
    <row r="53" spans="1:7" ht="45" x14ac:dyDescent="0.25">
      <c r="A53" s="28" t="s">
        <v>63</v>
      </c>
      <c r="B53" s="53" t="s">
        <v>91</v>
      </c>
      <c r="C53" s="57">
        <f>C54</f>
        <v>200</v>
      </c>
      <c r="D53" s="58"/>
      <c r="E53" s="46">
        <f>E54</f>
        <v>0</v>
      </c>
      <c r="F53" s="47">
        <v>183200</v>
      </c>
      <c r="G53" s="13"/>
    </row>
    <row r="54" spans="1:7" x14ac:dyDescent="0.25">
      <c r="A54" s="48" t="s">
        <v>16</v>
      </c>
      <c r="B54" s="53" t="s">
        <v>91</v>
      </c>
      <c r="C54" s="57">
        <v>200</v>
      </c>
      <c r="D54" s="58" t="s">
        <v>17</v>
      </c>
      <c r="E54" s="46">
        <v>0</v>
      </c>
      <c r="F54" s="47"/>
      <c r="G54" s="13"/>
    </row>
    <row r="55" spans="1:7" x14ac:dyDescent="0.25">
      <c r="A55" s="28" t="s">
        <v>65</v>
      </c>
      <c r="B55" s="53" t="s">
        <v>91</v>
      </c>
      <c r="C55" s="57">
        <f>C56</f>
        <v>800</v>
      </c>
      <c r="D55" s="58"/>
      <c r="E55" s="46">
        <f>E56</f>
        <v>0</v>
      </c>
      <c r="F55" s="47">
        <v>800</v>
      </c>
      <c r="G55" s="13"/>
    </row>
    <row r="56" spans="1:7" x14ac:dyDescent="0.25">
      <c r="A56" s="48" t="s">
        <v>16</v>
      </c>
      <c r="B56" s="53" t="s">
        <v>91</v>
      </c>
      <c r="C56" s="57">
        <v>800</v>
      </c>
      <c r="D56" s="58" t="s">
        <v>17</v>
      </c>
      <c r="E56" s="46">
        <v>0</v>
      </c>
      <c r="F56" s="47">
        <v>800</v>
      </c>
      <c r="G56" s="13"/>
    </row>
    <row r="57" spans="1:7" x14ac:dyDescent="0.25">
      <c r="A57" s="48" t="s">
        <v>41</v>
      </c>
      <c r="B57" s="53" t="s">
        <v>92</v>
      </c>
      <c r="C57" s="57">
        <v>100</v>
      </c>
      <c r="D57" s="58" t="s">
        <v>17</v>
      </c>
      <c r="E57" s="46"/>
      <c r="F57" s="47">
        <v>226600</v>
      </c>
      <c r="G57" s="13"/>
    </row>
    <row r="58" spans="1:7" ht="45" x14ac:dyDescent="0.25">
      <c r="A58" s="48" t="s">
        <v>40</v>
      </c>
      <c r="B58" s="53" t="s">
        <v>92</v>
      </c>
      <c r="C58" s="57"/>
      <c r="D58" s="58"/>
      <c r="E58" s="40" t="e">
        <f>E59+E60</f>
        <v>#REF!</v>
      </c>
      <c r="F58" s="47">
        <v>226600</v>
      </c>
      <c r="G58" s="13"/>
    </row>
    <row r="59" spans="1:7" ht="102.75" customHeight="1" x14ac:dyDescent="0.25">
      <c r="A59" s="28" t="s">
        <v>66</v>
      </c>
      <c r="B59" s="53" t="s">
        <v>92</v>
      </c>
      <c r="C59" s="57">
        <v>100</v>
      </c>
      <c r="D59" s="58"/>
      <c r="E59" s="46" t="e">
        <f>#REF!+E60</f>
        <v>#REF!</v>
      </c>
      <c r="F59" s="47">
        <v>226600</v>
      </c>
      <c r="G59" s="13"/>
    </row>
    <row r="60" spans="1:7" ht="45" hidden="1" x14ac:dyDescent="0.25">
      <c r="A60" s="28" t="s">
        <v>63</v>
      </c>
      <c r="B60" s="67" t="s">
        <v>70</v>
      </c>
      <c r="C60" s="57">
        <v>200</v>
      </c>
      <c r="D60" s="58"/>
      <c r="E60" s="46">
        <f>E61</f>
        <v>0</v>
      </c>
      <c r="F60" s="47">
        <f>F61</f>
        <v>0</v>
      </c>
      <c r="G60" s="13"/>
    </row>
    <row r="61" spans="1:7" ht="15" hidden="1" x14ac:dyDescent="0.25">
      <c r="A61" s="48" t="s">
        <v>41</v>
      </c>
      <c r="B61" s="56" t="s">
        <v>69</v>
      </c>
      <c r="C61" s="57">
        <v>200</v>
      </c>
      <c r="D61" s="58" t="s">
        <v>17</v>
      </c>
      <c r="E61" s="46">
        <v>0</v>
      </c>
      <c r="F61" s="47">
        <v>0</v>
      </c>
      <c r="G61" s="13"/>
    </row>
    <row r="62" spans="1:7" ht="15" hidden="1" x14ac:dyDescent="0.25">
      <c r="A62" s="48" t="s">
        <v>46</v>
      </c>
      <c r="B62" s="56" t="s">
        <v>71</v>
      </c>
      <c r="C62" s="57">
        <v>100</v>
      </c>
      <c r="D62" s="58" t="s">
        <v>47</v>
      </c>
      <c r="E62" s="46">
        <v>130000</v>
      </c>
      <c r="F62" s="47">
        <v>90925</v>
      </c>
      <c r="G62" s="13"/>
    </row>
    <row r="63" spans="1:7" ht="63" hidden="1" x14ac:dyDescent="0.25">
      <c r="A63" s="52" t="s">
        <v>33</v>
      </c>
      <c r="B63" s="54">
        <v>7707026</v>
      </c>
      <c r="C63" s="54"/>
      <c r="D63" s="55"/>
      <c r="E63" s="40">
        <f>E64</f>
        <v>0</v>
      </c>
      <c r="F63" s="41">
        <f>F64</f>
        <v>0</v>
      </c>
      <c r="G63" s="13"/>
    </row>
    <row r="64" spans="1:7" ht="60" hidden="1" x14ac:dyDescent="0.25">
      <c r="A64" s="48" t="s">
        <v>23</v>
      </c>
      <c r="B64" s="57">
        <v>7707026</v>
      </c>
      <c r="C64" s="57">
        <v>244</v>
      </c>
      <c r="D64" s="58"/>
      <c r="E64" s="46">
        <f>E65</f>
        <v>0</v>
      </c>
      <c r="F64" s="47">
        <f>F65</f>
        <v>0</v>
      </c>
      <c r="G64" s="13"/>
    </row>
    <row r="65" spans="1:7" ht="15" hidden="1" x14ac:dyDescent="0.25">
      <c r="A65" s="48" t="s">
        <v>14</v>
      </c>
      <c r="B65" s="57">
        <v>7707026</v>
      </c>
      <c r="C65" s="57">
        <v>244</v>
      </c>
      <c r="D65" s="58" t="s">
        <v>15</v>
      </c>
      <c r="E65" s="46">
        <v>0</v>
      </c>
      <c r="F65" s="47">
        <v>0</v>
      </c>
      <c r="G65" s="13"/>
    </row>
    <row r="66" spans="1:7" ht="30.75" customHeight="1" x14ac:dyDescent="0.25">
      <c r="A66" s="48" t="s">
        <v>119</v>
      </c>
      <c r="B66" s="53" t="s">
        <v>118</v>
      </c>
      <c r="C66" s="57">
        <v>200</v>
      </c>
      <c r="D66" s="58" t="s">
        <v>17</v>
      </c>
      <c r="E66" s="46"/>
      <c r="F66" s="47">
        <v>92553</v>
      </c>
      <c r="G66" s="13"/>
    </row>
    <row r="67" spans="1:7" ht="57.75" hidden="1" customHeight="1" x14ac:dyDescent="0.25">
      <c r="A67" s="52" t="s">
        <v>30</v>
      </c>
      <c r="B67" s="53" t="s">
        <v>93</v>
      </c>
      <c r="C67" s="54"/>
      <c r="D67" s="55"/>
      <c r="E67" s="40" t="e">
        <f>E69+E71</f>
        <v>#REF!</v>
      </c>
      <c r="F67" s="41"/>
      <c r="G67" s="13"/>
    </row>
    <row r="68" spans="1:7" ht="57.75" customHeight="1" x14ac:dyDescent="0.25">
      <c r="A68" s="48" t="s">
        <v>119</v>
      </c>
      <c r="B68" s="53" t="s">
        <v>118</v>
      </c>
      <c r="C68" s="54">
        <v>200</v>
      </c>
      <c r="D68" s="55" t="s">
        <v>90</v>
      </c>
      <c r="E68" s="40"/>
      <c r="F68" s="41">
        <v>23003</v>
      </c>
      <c r="G68" s="13"/>
    </row>
    <row r="69" spans="1:7" ht="30" x14ac:dyDescent="0.25">
      <c r="A69" s="28" t="s">
        <v>106</v>
      </c>
      <c r="B69" s="53" t="s">
        <v>93</v>
      </c>
      <c r="C69" s="57">
        <v>200</v>
      </c>
      <c r="D69" s="58"/>
      <c r="E69" s="46">
        <f>E70</f>
        <v>10000</v>
      </c>
      <c r="F69" s="47">
        <v>2150</v>
      </c>
      <c r="G69" s="13"/>
    </row>
    <row r="70" spans="1:7" ht="60" x14ac:dyDescent="0.25">
      <c r="A70" s="48" t="s">
        <v>10</v>
      </c>
      <c r="B70" s="53" t="s">
        <v>93</v>
      </c>
      <c r="C70" s="57">
        <v>200</v>
      </c>
      <c r="D70" s="58" t="s">
        <v>11</v>
      </c>
      <c r="E70" s="46">
        <v>10000</v>
      </c>
      <c r="F70" s="47">
        <v>6000</v>
      </c>
      <c r="G70" s="13"/>
    </row>
    <row r="71" spans="1:7" ht="30" hidden="1" x14ac:dyDescent="0.25">
      <c r="A71" s="48" t="s">
        <v>49</v>
      </c>
      <c r="B71" s="56" t="s">
        <v>72</v>
      </c>
      <c r="C71" s="57"/>
      <c r="D71" s="58"/>
      <c r="E71" s="46" t="e">
        <f>#REF!</f>
        <v>#REF!</v>
      </c>
      <c r="F71" s="47" t="e">
        <f>#REF!</f>
        <v>#REF!</v>
      </c>
      <c r="G71" s="13"/>
    </row>
    <row r="72" spans="1:7" ht="47.25" hidden="1" x14ac:dyDescent="0.25">
      <c r="A72" s="52" t="s">
        <v>31</v>
      </c>
      <c r="B72" s="54">
        <v>7707501</v>
      </c>
      <c r="C72" s="54"/>
      <c r="D72" s="55"/>
      <c r="E72" s="40">
        <f>E73</f>
        <v>20000</v>
      </c>
      <c r="F72" s="41">
        <f>F73</f>
        <v>0</v>
      </c>
      <c r="G72" s="13"/>
    </row>
    <row r="73" spans="1:7" ht="60" hidden="1" x14ac:dyDescent="0.25">
      <c r="A73" s="48" t="s">
        <v>23</v>
      </c>
      <c r="B73" s="57">
        <v>7707501</v>
      </c>
      <c r="C73" s="57">
        <v>244</v>
      </c>
      <c r="D73" s="58"/>
      <c r="E73" s="46">
        <f>E74</f>
        <v>20000</v>
      </c>
      <c r="F73" s="47">
        <f>F74</f>
        <v>0</v>
      </c>
      <c r="G73" s="13"/>
    </row>
    <row r="74" spans="1:7" ht="15" hidden="1" x14ac:dyDescent="0.25">
      <c r="A74" s="48" t="s">
        <v>18</v>
      </c>
      <c r="B74" s="57">
        <v>7707501</v>
      </c>
      <c r="C74" s="57">
        <v>244</v>
      </c>
      <c r="D74" s="58" t="s">
        <v>19</v>
      </c>
      <c r="E74" s="46">
        <v>20000</v>
      </c>
      <c r="F74" s="47">
        <v>0</v>
      </c>
      <c r="G74" s="13"/>
    </row>
    <row r="75" spans="1:7" ht="47.25" hidden="1" x14ac:dyDescent="0.25">
      <c r="A75" s="59" t="s">
        <v>35</v>
      </c>
      <c r="B75" s="30">
        <v>7707502</v>
      </c>
      <c r="C75" s="54"/>
      <c r="D75" s="55"/>
      <c r="E75" s="40">
        <f>E76</f>
        <v>1956800</v>
      </c>
      <c r="F75" s="41">
        <f>F76</f>
        <v>0</v>
      </c>
      <c r="G75" s="13"/>
    </row>
    <row r="76" spans="1:7" ht="60" hidden="1" x14ac:dyDescent="0.25">
      <c r="A76" s="48" t="s">
        <v>23</v>
      </c>
      <c r="B76" s="57">
        <v>7707502</v>
      </c>
      <c r="C76" s="57">
        <v>244</v>
      </c>
      <c r="D76" s="58"/>
      <c r="E76" s="46">
        <f>E77</f>
        <v>1956800</v>
      </c>
      <c r="F76" s="47">
        <f>F77</f>
        <v>0</v>
      </c>
      <c r="G76" s="13"/>
    </row>
    <row r="77" spans="1:7" ht="30" hidden="1" x14ac:dyDescent="0.25">
      <c r="A77" s="48" t="s">
        <v>12</v>
      </c>
      <c r="B77" s="57">
        <v>7707502</v>
      </c>
      <c r="C77" s="57">
        <v>244</v>
      </c>
      <c r="D77" s="58" t="s">
        <v>13</v>
      </c>
      <c r="E77" s="46">
        <v>1956800</v>
      </c>
      <c r="F77" s="47">
        <v>0</v>
      </c>
      <c r="G77" s="13"/>
    </row>
    <row r="78" spans="1:7" ht="31.5" hidden="1" x14ac:dyDescent="0.25">
      <c r="A78" s="52" t="s">
        <v>50</v>
      </c>
      <c r="B78" s="57">
        <v>7707503</v>
      </c>
      <c r="C78" s="57"/>
      <c r="D78" s="58"/>
      <c r="E78" s="46">
        <f>E79</f>
        <v>5000</v>
      </c>
      <c r="F78" s="47">
        <f>F79</f>
        <v>0</v>
      </c>
      <c r="G78" s="13"/>
    </row>
    <row r="79" spans="1:7" ht="60" hidden="1" x14ac:dyDescent="0.25">
      <c r="A79" s="48" t="s">
        <v>23</v>
      </c>
      <c r="B79" s="57">
        <v>7707503</v>
      </c>
      <c r="C79" s="57">
        <v>244</v>
      </c>
      <c r="D79" s="58"/>
      <c r="E79" s="46">
        <f>E80</f>
        <v>5000</v>
      </c>
      <c r="F79" s="47">
        <f>F80</f>
        <v>0</v>
      </c>
      <c r="G79" s="13"/>
    </row>
    <row r="80" spans="1:7" ht="15" hidden="1" x14ac:dyDescent="0.25">
      <c r="A80" s="48" t="s">
        <v>18</v>
      </c>
      <c r="B80" s="57">
        <v>7707503</v>
      </c>
      <c r="C80" s="57">
        <v>244</v>
      </c>
      <c r="D80" s="58" t="s">
        <v>19</v>
      </c>
      <c r="E80" s="46">
        <v>5000</v>
      </c>
      <c r="F80" s="47">
        <v>0</v>
      </c>
      <c r="G80" s="13"/>
    </row>
    <row r="81" spans="1:12" ht="31.5" hidden="1" x14ac:dyDescent="0.25">
      <c r="A81" s="52" t="s">
        <v>32</v>
      </c>
      <c r="B81" s="54">
        <v>7707504</v>
      </c>
      <c r="C81" s="54"/>
      <c r="D81" s="55"/>
      <c r="E81" s="40">
        <f>E82</f>
        <v>8200</v>
      </c>
      <c r="F81" s="41">
        <f>F82</f>
        <v>0</v>
      </c>
      <c r="G81" s="13"/>
    </row>
    <row r="82" spans="1:12" ht="60" hidden="1" x14ac:dyDescent="0.25">
      <c r="A82" s="48" t="s">
        <v>23</v>
      </c>
      <c r="B82" s="57">
        <v>7707504</v>
      </c>
      <c r="C82" s="57">
        <v>244</v>
      </c>
      <c r="D82" s="58"/>
      <c r="E82" s="46">
        <f>E83</f>
        <v>8200</v>
      </c>
      <c r="F82" s="47">
        <f>F83</f>
        <v>0</v>
      </c>
      <c r="G82" s="13"/>
    </row>
    <row r="83" spans="1:12" ht="15" hidden="1" x14ac:dyDescent="0.25">
      <c r="A83" s="48" t="s">
        <v>18</v>
      </c>
      <c r="B83" s="57">
        <v>7707504</v>
      </c>
      <c r="C83" s="57">
        <v>244</v>
      </c>
      <c r="D83" s="58" t="s">
        <v>19</v>
      </c>
      <c r="E83" s="46">
        <v>8200</v>
      </c>
      <c r="F83" s="47">
        <v>0</v>
      </c>
      <c r="G83" s="13"/>
    </row>
    <row r="84" spans="1:12" ht="30.75" customHeight="1" x14ac:dyDescent="0.25">
      <c r="A84" s="48" t="s">
        <v>18</v>
      </c>
      <c r="B84" s="56" t="s">
        <v>87</v>
      </c>
      <c r="C84" s="57">
        <v>200</v>
      </c>
      <c r="D84" s="58"/>
      <c r="E84" s="46">
        <v>15500</v>
      </c>
      <c r="F84" s="47">
        <v>6000</v>
      </c>
      <c r="G84" s="13"/>
      <c r="L84" s="4"/>
    </row>
    <row r="85" spans="1:12" ht="41.25" customHeight="1" x14ac:dyDescent="0.25">
      <c r="A85" s="52" t="s">
        <v>75</v>
      </c>
      <c r="B85" s="53" t="s">
        <v>94</v>
      </c>
      <c r="C85" s="54"/>
      <c r="D85" s="55" t="s">
        <v>19</v>
      </c>
      <c r="E85" s="40" t="e">
        <f>#REF!</f>
        <v>#REF!</v>
      </c>
      <c r="F85" s="41">
        <f>F86</f>
        <v>14000</v>
      </c>
      <c r="G85" s="13"/>
    </row>
    <row r="86" spans="1:12" ht="45" x14ac:dyDescent="0.25">
      <c r="A86" s="70" t="s">
        <v>63</v>
      </c>
      <c r="B86" s="56" t="s">
        <v>74</v>
      </c>
      <c r="C86" s="57">
        <v>200</v>
      </c>
      <c r="D86" s="58"/>
      <c r="E86" s="46" t="e">
        <f>#REF!</f>
        <v>#REF!</v>
      </c>
      <c r="F86" s="47">
        <v>14000</v>
      </c>
      <c r="G86" s="13"/>
      <c r="L86" s="5"/>
    </row>
    <row r="87" spans="1:12" ht="15" hidden="1" x14ac:dyDescent="0.25">
      <c r="A87" s="71"/>
      <c r="B87" s="72"/>
      <c r="C87" s="57"/>
      <c r="D87" s="58"/>
      <c r="E87" s="46"/>
      <c r="F87" s="47"/>
      <c r="G87" s="13"/>
    </row>
    <row r="88" spans="1:12" ht="30" customHeight="1" thickBot="1" x14ac:dyDescent="0.3">
      <c r="A88" s="73" t="s">
        <v>111</v>
      </c>
      <c r="B88" s="74" t="s">
        <v>114</v>
      </c>
      <c r="C88" s="75"/>
      <c r="D88" s="76"/>
      <c r="E88" s="46"/>
      <c r="F88" s="47">
        <f>F89</f>
        <v>83200</v>
      </c>
      <c r="G88" s="13"/>
    </row>
    <row r="89" spans="1:12" ht="38.25" customHeight="1" thickBot="1" x14ac:dyDescent="0.3">
      <c r="A89" s="77" t="s">
        <v>112</v>
      </c>
      <c r="B89" s="74" t="s">
        <v>114</v>
      </c>
      <c r="C89" s="75">
        <v>320</v>
      </c>
      <c r="D89" s="76" t="s">
        <v>113</v>
      </c>
      <c r="E89" s="46"/>
      <c r="F89" s="47">
        <v>83200</v>
      </c>
      <c r="G89" s="13"/>
    </row>
    <row r="90" spans="1:12" ht="37.5" customHeight="1" x14ac:dyDescent="0.25">
      <c r="A90" s="78" t="s">
        <v>51</v>
      </c>
      <c r="B90" s="79"/>
      <c r="C90" s="80"/>
      <c r="D90" s="81"/>
      <c r="E90" s="40" t="e">
        <f>E13+E20+E23+E26+E31+E41+E47+E50+#REF!+E63+E67+E72+E75+E81+E85+E58+#REF!+#REF!+E78</f>
        <v>#REF!</v>
      </c>
      <c r="F90" s="41">
        <f>F13+F20+F26+F31+F41+F47+F50+F67+F85+F88+F68+F70</f>
        <v>4348882.87</v>
      </c>
      <c r="G90" s="13"/>
    </row>
    <row r="91" spans="1:12" ht="40.5" customHeight="1" x14ac:dyDescent="0.3">
      <c r="A91" s="82" t="s">
        <v>53</v>
      </c>
      <c r="B91" s="82"/>
      <c r="C91" s="82"/>
      <c r="D91" s="83"/>
      <c r="E91" s="84" t="e">
        <f>E92+E97+E100+E107+#REF!+#REF!</f>
        <v>#REF!</v>
      </c>
      <c r="F91" s="85">
        <f>F106+F107+F109+F111+F113</f>
        <v>1231588.25</v>
      </c>
      <c r="G91" s="13"/>
    </row>
    <row r="92" spans="1:12" ht="75" hidden="1" x14ac:dyDescent="0.25">
      <c r="A92" s="48" t="s">
        <v>54</v>
      </c>
      <c r="B92" s="86"/>
      <c r="C92" s="86"/>
      <c r="D92" s="87"/>
      <c r="E92" s="88">
        <f>E93+E95</f>
        <v>2132830</v>
      </c>
      <c r="F92" s="89">
        <f>F93+F95</f>
        <v>0</v>
      </c>
      <c r="G92" s="13"/>
    </row>
    <row r="93" spans="1:12" ht="60" hidden="1" x14ac:dyDescent="0.25">
      <c r="A93" s="48" t="s">
        <v>23</v>
      </c>
      <c r="B93" s="90">
        <v>6440100</v>
      </c>
      <c r="C93" s="86"/>
      <c r="D93" s="87"/>
      <c r="E93" s="91">
        <f>E94</f>
        <v>2112000</v>
      </c>
      <c r="F93" s="92">
        <f>F94</f>
        <v>0</v>
      </c>
      <c r="G93" s="13"/>
    </row>
    <row r="94" spans="1:12" ht="15" hidden="1" x14ac:dyDescent="0.25">
      <c r="A94" s="86" t="s">
        <v>55</v>
      </c>
      <c r="B94" s="90">
        <v>6440100</v>
      </c>
      <c r="C94" s="57">
        <v>244</v>
      </c>
      <c r="D94" s="58" t="s">
        <v>56</v>
      </c>
      <c r="E94" s="46">
        <v>2112000</v>
      </c>
      <c r="F94" s="47">
        <v>0</v>
      </c>
      <c r="G94" s="13"/>
    </row>
    <row r="95" spans="1:12" ht="60" hidden="1" x14ac:dyDescent="0.25">
      <c r="A95" s="48" t="s">
        <v>23</v>
      </c>
      <c r="B95" s="90">
        <v>4400180</v>
      </c>
      <c r="C95" s="86"/>
      <c r="D95" s="87"/>
      <c r="E95" s="93">
        <f>E96</f>
        <v>20830</v>
      </c>
      <c r="F95" s="89">
        <f>F96</f>
        <v>0</v>
      </c>
      <c r="G95" s="13"/>
    </row>
    <row r="96" spans="1:12" ht="15" hidden="1" x14ac:dyDescent="0.25">
      <c r="A96" s="94" t="s">
        <v>55</v>
      </c>
      <c r="B96" s="95">
        <v>4400180</v>
      </c>
      <c r="C96" s="96">
        <v>244</v>
      </c>
      <c r="D96" s="76" t="s">
        <v>56</v>
      </c>
      <c r="E96" s="93">
        <v>20830</v>
      </c>
      <c r="F96" s="89">
        <v>0</v>
      </c>
      <c r="G96" s="13"/>
    </row>
    <row r="97" spans="1:7" ht="30" hidden="1" x14ac:dyDescent="0.25">
      <c r="A97" s="97" t="s">
        <v>57</v>
      </c>
      <c r="B97" s="98">
        <v>4400280</v>
      </c>
      <c r="C97" s="99"/>
      <c r="D97" s="100"/>
      <c r="E97" s="93">
        <f>E98</f>
        <v>0</v>
      </c>
      <c r="F97" s="89">
        <f>F98</f>
        <v>0</v>
      </c>
      <c r="G97" s="13"/>
    </row>
    <row r="98" spans="1:7" ht="60" hidden="1" x14ac:dyDescent="0.25">
      <c r="A98" s="48" t="s">
        <v>23</v>
      </c>
      <c r="B98" s="101">
        <v>4400280</v>
      </c>
      <c r="C98" s="99"/>
      <c r="D98" s="100"/>
      <c r="E98" s="93">
        <f>E99</f>
        <v>0</v>
      </c>
      <c r="F98" s="89">
        <f>F99</f>
        <v>0</v>
      </c>
      <c r="G98" s="13"/>
    </row>
    <row r="99" spans="1:7" ht="15" hidden="1" x14ac:dyDescent="0.25">
      <c r="A99" s="86" t="s">
        <v>16</v>
      </c>
      <c r="B99" s="101">
        <v>4400280</v>
      </c>
      <c r="C99" s="96">
        <v>244</v>
      </c>
      <c r="D99" s="100" t="s">
        <v>17</v>
      </c>
      <c r="E99" s="93">
        <v>0</v>
      </c>
      <c r="F99" s="89">
        <v>0</v>
      </c>
      <c r="G99" s="13"/>
    </row>
    <row r="100" spans="1:7" ht="51" customHeight="1" x14ac:dyDescent="0.3">
      <c r="A100" s="117" t="s">
        <v>95</v>
      </c>
      <c r="B100" s="53" t="s">
        <v>96</v>
      </c>
      <c r="C100" s="86"/>
      <c r="D100" s="102" t="s">
        <v>13</v>
      </c>
      <c r="E100" s="93">
        <f>E101</f>
        <v>3000</v>
      </c>
      <c r="F100" s="85">
        <f>F101</f>
        <v>837920.1</v>
      </c>
      <c r="G100" s="13"/>
    </row>
    <row r="101" spans="1:7" ht="45" x14ac:dyDescent="0.3">
      <c r="A101" s="28" t="s">
        <v>63</v>
      </c>
      <c r="B101" s="53" t="s">
        <v>96</v>
      </c>
      <c r="C101" s="103">
        <v>200</v>
      </c>
      <c r="D101" s="104"/>
      <c r="E101" s="93">
        <f>E106</f>
        <v>3000</v>
      </c>
      <c r="F101" s="85">
        <v>837920.1</v>
      </c>
      <c r="G101" s="13"/>
    </row>
    <row r="102" spans="1:7" ht="48" customHeight="1" x14ac:dyDescent="0.25">
      <c r="A102" s="28" t="s">
        <v>97</v>
      </c>
      <c r="B102" s="72" t="s">
        <v>98</v>
      </c>
      <c r="C102" s="99"/>
      <c r="D102" s="105"/>
      <c r="E102" s="93"/>
      <c r="F102" s="89">
        <f>F103</f>
        <v>260968.15</v>
      </c>
      <c r="G102" s="13"/>
    </row>
    <row r="103" spans="1:7" ht="51" customHeight="1" x14ac:dyDescent="0.25">
      <c r="A103" s="28" t="s">
        <v>63</v>
      </c>
      <c r="B103" s="72" t="s">
        <v>98</v>
      </c>
      <c r="C103" s="103">
        <v>200</v>
      </c>
      <c r="D103" s="105"/>
      <c r="E103" s="93"/>
      <c r="F103" s="89">
        <v>260968.15</v>
      </c>
      <c r="G103" s="13"/>
    </row>
    <row r="104" spans="1:7" ht="51" customHeight="1" x14ac:dyDescent="0.25">
      <c r="A104" s="28" t="s">
        <v>99</v>
      </c>
      <c r="B104" s="72" t="s">
        <v>115</v>
      </c>
      <c r="C104" s="99"/>
      <c r="D104" s="105"/>
      <c r="E104" s="93"/>
      <c r="F104" s="89">
        <v>120000</v>
      </c>
      <c r="G104" s="13"/>
    </row>
    <row r="105" spans="1:7" ht="51" customHeight="1" x14ac:dyDescent="0.25">
      <c r="A105" s="28" t="s">
        <v>63</v>
      </c>
      <c r="B105" s="72" t="s">
        <v>115</v>
      </c>
      <c r="C105" s="103">
        <v>200</v>
      </c>
      <c r="D105" s="105"/>
      <c r="E105" s="93"/>
      <c r="F105" s="89">
        <v>120000</v>
      </c>
      <c r="G105" s="13"/>
    </row>
    <row r="106" spans="1:7" ht="15" x14ac:dyDescent="0.25">
      <c r="A106" s="28" t="s">
        <v>73</v>
      </c>
      <c r="B106" s="118" t="s">
        <v>87</v>
      </c>
      <c r="C106" s="96">
        <v>200</v>
      </c>
      <c r="D106" s="105" t="s">
        <v>13</v>
      </c>
      <c r="E106" s="93">
        <v>3000</v>
      </c>
      <c r="F106" s="89">
        <f>F100+F102+F104</f>
        <v>1218888.25</v>
      </c>
      <c r="G106" s="13"/>
    </row>
    <row r="107" spans="1:7" ht="63" x14ac:dyDescent="0.3">
      <c r="A107" s="106" t="s">
        <v>107</v>
      </c>
      <c r="B107" s="53" t="s">
        <v>101</v>
      </c>
      <c r="C107" s="99"/>
      <c r="D107" s="53" t="s">
        <v>11</v>
      </c>
      <c r="E107" s="107" t="e">
        <f>E108</f>
        <v>#REF!</v>
      </c>
      <c r="F107" s="108">
        <v>1200</v>
      </c>
      <c r="G107" s="13"/>
    </row>
    <row r="108" spans="1:7" ht="45" x14ac:dyDescent="0.25">
      <c r="A108" s="70" t="s">
        <v>63</v>
      </c>
      <c r="B108" s="53" t="s">
        <v>101</v>
      </c>
      <c r="C108" s="99">
        <v>200</v>
      </c>
      <c r="D108" s="104" t="s">
        <v>11</v>
      </c>
      <c r="E108" s="93" t="e">
        <f>#REF!</f>
        <v>#REF!</v>
      </c>
      <c r="F108" s="89">
        <v>5050</v>
      </c>
      <c r="G108" s="13"/>
    </row>
    <row r="109" spans="1:7" ht="48.75" customHeight="1" x14ac:dyDescent="0.25">
      <c r="A109" s="109" t="s">
        <v>122</v>
      </c>
      <c r="B109" s="53" t="s">
        <v>100</v>
      </c>
      <c r="C109" s="99"/>
      <c r="D109" s="104" t="s">
        <v>90</v>
      </c>
      <c r="E109" s="93"/>
      <c r="F109" s="89">
        <v>10000</v>
      </c>
      <c r="G109" s="13"/>
    </row>
    <row r="110" spans="1:7" ht="52.5" customHeight="1" x14ac:dyDescent="0.25">
      <c r="A110" s="70" t="s">
        <v>63</v>
      </c>
      <c r="B110" s="53"/>
      <c r="C110" s="99"/>
      <c r="D110" s="104" t="s">
        <v>90</v>
      </c>
      <c r="E110" s="93"/>
      <c r="F110" s="89">
        <v>10000</v>
      </c>
      <c r="G110" s="13"/>
    </row>
    <row r="111" spans="1:7" ht="68.25" customHeight="1" x14ac:dyDescent="0.25">
      <c r="A111" s="109" t="s">
        <v>102</v>
      </c>
      <c r="B111" s="53" t="s">
        <v>103</v>
      </c>
      <c r="C111" s="99">
        <v>200</v>
      </c>
      <c r="D111" s="104" t="s">
        <v>15</v>
      </c>
      <c r="E111" s="93"/>
      <c r="F111" s="89">
        <f>F112</f>
        <v>1000</v>
      </c>
      <c r="G111" s="13"/>
    </row>
    <row r="112" spans="1:7" ht="76.5" customHeight="1" x14ac:dyDescent="0.25">
      <c r="A112" s="28" t="s">
        <v>63</v>
      </c>
      <c r="B112" s="53" t="s">
        <v>103</v>
      </c>
      <c r="C112" s="99"/>
      <c r="D112" s="104" t="s">
        <v>15</v>
      </c>
      <c r="E112" s="93"/>
      <c r="F112" s="89">
        <v>1000</v>
      </c>
      <c r="G112" s="13"/>
    </row>
    <row r="113" spans="1:7" ht="46.5" customHeight="1" x14ac:dyDescent="0.25">
      <c r="A113" s="109" t="s">
        <v>104</v>
      </c>
      <c r="B113" s="53" t="s">
        <v>116</v>
      </c>
      <c r="C113" s="99">
        <v>200</v>
      </c>
      <c r="D113" s="104" t="s">
        <v>105</v>
      </c>
      <c r="E113" s="93"/>
      <c r="F113" s="89">
        <v>500</v>
      </c>
      <c r="G113" s="13"/>
    </row>
    <row r="114" spans="1:7" ht="46.5" customHeight="1" x14ac:dyDescent="0.25">
      <c r="A114" s="28" t="s">
        <v>63</v>
      </c>
      <c r="B114" s="53" t="s">
        <v>116</v>
      </c>
      <c r="C114" s="99"/>
      <c r="D114" s="104" t="s">
        <v>105</v>
      </c>
      <c r="E114" s="93"/>
      <c r="F114" s="89">
        <v>500</v>
      </c>
      <c r="G114" s="13"/>
    </row>
    <row r="115" spans="1:7" ht="46.5" customHeight="1" thickBot="1" x14ac:dyDescent="0.3">
      <c r="A115" s="110"/>
      <c r="B115" s="53"/>
      <c r="C115" s="99"/>
      <c r="D115" s="104"/>
      <c r="E115" s="93"/>
      <c r="F115" s="89"/>
      <c r="G115" s="13"/>
    </row>
    <row r="116" spans="1:7" ht="16.5" thickBot="1" x14ac:dyDescent="0.35">
      <c r="A116" s="111" t="s">
        <v>58</v>
      </c>
      <c r="B116" s="112"/>
      <c r="C116" s="113"/>
      <c r="D116" s="114"/>
      <c r="E116" s="115" t="e">
        <f>E91+E90</f>
        <v>#REF!</v>
      </c>
      <c r="F116" s="116">
        <f>F90+F91</f>
        <v>5580471.1200000001</v>
      </c>
      <c r="G116" s="13"/>
    </row>
    <row r="117" spans="1:7" x14ac:dyDescent="0.25">
      <c r="A117" s="6"/>
      <c r="B117" s="18"/>
      <c r="C117" s="19"/>
      <c r="D117" s="20"/>
      <c r="E117" s="10"/>
      <c r="F117" s="13"/>
      <c r="G117" s="13"/>
    </row>
    <row r="118" spans="1:7" ht="56.25" x14ac:dyDescent="0.3">
      <c r="A118" s="21" t="s">
        <v>123</v>
      </c>
      <c r="B118" s="22"/>
      <c r="C118" s="22"/>
      <c r="D118" s="23"/>
      <c r="E118" s="24" t="s">
        <v>48</v>
      </c>
      <c r="F118" s="25"/>
      <c r="G118" s="13"/>
    </row>
    <row r="119" spans="1:7" ht="18.75" x14ac:dyDescent="0.3">
      <c r="A119" s="23" t="s">
        <v>108</v>
      </c>
      <c r="B119" s="24"/>
      <c r="C119" s="25"/>
      <c r="D119" s="15"/>
      <c r="E119" s="10"/>
      <c r="F119" s="13"/>
      <c r="G119" s="13"/>
    </row>
    <row r="120" spans="1:7" x14ac:dyDescent="0.25">
      <c r="A120" s="6"/>
      <c r="B120" s="6"/>
      <c r="C120" s="6"/>
      <c r="D120" s="15"/>
      <c r="E120" s="10"/>
      <c r="F120" s="13"/>
      <c r="G120" s="13"/>
    </row>
    <row r="121" spans="1:7" x14ac:dyDescent="0.25">
      <c r="A121" s="6"/>
      <c r="B121" s="6"/>
      <c r="C121" s="6"/>
      <c r="D121" s="15"/>
      <c r="E121" s="10"/>
      <c r="F121" s="13"/>
      <c r="G121" s="13"/>
    </row>
  </sheetData>
  <mergeCells count="3">
    <mergeCell ref="A6:E6"/>
    <mergeCell ref="A7:E7"/>
    <mergeCell ref="A8:E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2018-09-27T07:10:33Z</dcterms:modified>
</cp:coreProperties>
</file>