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 activeTab="8"/>
  </bookViews>
  <sheets>
    <sheet name="приложение 1 " sheetId="34" r:id="rId1"/>
    <sheet name="приложение 3 2015-2016" sheetId="5" state="hidden" r:id="rId2"/>
    <sheet name="приложение " sheetId="28" state="hidden" r:id="rId3"/>
    <sheet name="Приложение 3 " sheetId="33" r:id="rId4"/>
    <sheet name="Приложение 8 2014-2016" sheetId="16" state="hidden" r:id="rId5"/>
    <sheet name="Приложение 5 " sheetId="32" r:id="rId6"/>
    <sheet name="Приложение 10" sheetId="15" state="hidden" r:id="rId7"/>
    <sheet name="приложение 7" sheetId="17" r:id="rId8"/>
    <sheet name="приложение 9" sheetId="22" r:id="rId9"/>
    <sheet name="Приложение 12" sheetId="21" state="hidden" r:id="rId10"/>
    <sheet name="Лист1" sheetId="24" state="hidden" r:id="rId11"/>
  </sheets>
  <definedNames>
    <definedName name="_xlnm.Print_Area" localSheetId="2">'приложение '!$A$1:$C$12</definedName>
    <definedName name="_xlnm.Print_Area" localSheetId="0">'приложение 1 '!$A$1:$E$69</definedName>
    <definedName name="_xlnm.Print_Area" localSheetId="6">'Приложение 10'!$A$1:$F$91</definedName>
    <definedName name="_xlnm.Print_Area" localSheetId="9">'Приложение 12'!$A$1:$H$80</definedName>
    <definedName name="_xlnm.Print_Area" localSheetId="1">'приложение 3 2015-2016'!$A$1:$E$56</definedName>
    <definedName name="_xlnm.Print_Area" localSheetId="5">'Приложение 5 '!$A:$E</definedName>
    <definedName name="_xlnm.Print_Area" localSheetId="7">'приложение 7'!$A:$F</definedName>
    <definedName name="_xlnm.Print_Area" localSheetId="8">'приложение 9'!$A$1:$E$39</definedName>
  </definedNames>
  <calcPr calcId="152511"/>
</workbook>
</file>

<file path=xl/calcChain.xml><?xml version="1.0" encoding="utf-8"?>
<calcChain xmlns="http://schemas.openxmlformats.org/spreadsheetml/2006/main">
  <c r="E18" i="32" l="1"/>
  <c r="H288" i="17" l="1"/>
  <c r="G288" i="17"/>
  <c r="G287" i="17" s="1"/>
  <c r="G286" i="17" s="1"/>
  <c r="F288" i="17"/>
  <c r="H287" i="17"/>
  <c r="H286" i="17" s="1"/>
  <c r="F287" i="17"/>
  <c r="F286" i="17" s="1"/>
  <c r="F285" i="17" s="1"/>
  <c r="F303" i="17" l="1"/>
  <c r="H302" i="17"/>
  <c r="H301" i="17" s="1"/>
  <c r="H300" i="17" s="1"/>
  <c r="H299" i="17" s="1"/>
  <c r="H298" i="17" s="1"/>
  <c r="G302" i="17"/>
  <c r="G301" i="17" s="1"/>
  <c r="G300" i="17" s="1"/>
  <c r="G299" i="17" s="1"/>
  <c r="G298" i="17" s="1"/>
  <c r="F302" i="17"/>
  <c r="F301" i="17" s="1"/>
  <c r="F300" i="17" s="1"/>
  <c r="F299" i="17" s="1"/>
  <c r="F298" i="17" s="1"/>
  <c r="F266" i="17"/>
  <c r="G297" i="17" l="1"/>
  <c r="G285" i="17"/>
  <c r="F297" i="17"/>
  <c r="H297" i="17"/>
  <c r="H285" i="17"/>
  <c r="H174" i="17" l="1"/>
  <c r="H173" i="17" s="1"/>
  <c r="H172" i="17" s="1"/>
  <c r="G174" i="17"/>
  <c r="F174" i="17"/>
  <c r="F173" i="17" s="1"/>
  <c r="F172" i="17" s="1"/>
  <c r="F162" i="17" s="1"/>
  <c r="G173" i="17"/>
  <c r="G172" i="17" s="1"/>
  <c r="H169" i="17"/>
  <c r="G169" i="17"/>
  <c r="F169" i="17"/>
  <c r="H167" i="17"/>
  <c r="G167" i="17"/>
  <c r="F167" i="17"/>
  <c r="H164" i="17"/>
  <c r="H163" i="17" s="1"/>
  <c r="G164" i="17"/>
  <c r="F164" i="17"/>
  <c r="F163" i="17" s="1"/>
  <c r="G163" i="17"/>
  <c r="H161" i="17"/>
  <c r="H160" i="17" s="1"/>
  <c r="H159" i="17" s="1"/>
  <c r="G161" i="17"/>
  <c r="G160" i="17" s="1"/>
  <c r="G159" i="17" s="1"/>
  <c r="F161" i="17"/>
  <c r="F160" i="17"/>
  <c r="F159" i="17" s="1"/>
  <c r="F158" i="17"/>
  <c r="H156" i="17"/>
  <c r="H155" i="17" s="1"/>
  <c r="H154" i="17" s="1"/>
  <c r="G156" i="17"/>
  <c r="G155" i="17" s="1"/>
  <c r="G154" i="17" s="1"/>
  <c r="F156" i="17"/>
  <c r="F153" i="17" s="1"/>
  <c r="F155" i="17"/>
  <c r="F154" i="17" s="1"/>
  <c r="H153" i="17"/>
  <c r="G153" i="17"/>
  <c r="H118" i="17"/>
  <c r="G118" i="17"/>
  <c r="G117" i="17" s="1"/>
  <c r="F118" i="17"/>
  <c r="H117" i="17"/>
  <c r="F117" i="17"/>
  <c r="H116" i="17"/>
  <c r="G116" i="17"/>
  <c r="F116" i="17"/>
  <c r="H115" i="17"/>
  <c r="F115" i="17"/>
  <c r="F114" i="17" s="1"/>
  <c r="H91" i="17"/>
  <c r="H90" i="17" s="1"/>
  <c r="G91" i="17"/>
  <c r="F91" i="17"/>
  <c r="F90" i="17" s="1"/>
  <c r="G90" i="17"/>
  <c r="H89" i="17"/>
  <c r="G89" i="17"/>
  <c r="F89" i="17"/>
  <c r="H87" i="17"/>
  <c r="G87" i="17"/>
  <c r="F87" i="17"/>
  <c r="H84" i="17"/>
  <c r="G84" i="17"/>
  <c r="F84" i="17"/>
  <c r="G83" i="17"/>
  <c r="G82" i="17" s="1"/>
  <c r="G81" i="17" s="1"/>
  <c r="F74" i="17"/>
  <c r="H65" i="17"/>
  <c r="H64" i="17" s="1"/>
  <c r="G65" i="17"/>
  <c r="G64" i="17" s="1"/>
  <c r="F65" i="17"/>
  <c r="F63" i="17" s="1"/>
  <c r="F64" i="17"/>
  <c r="G63" i="17"/>
  <c r="G62" i="17"/>
  <c r="F44" i="17"/>
  <c r="F62" i="17" l="1"/>
  <c r="F61" i="17" s="1"/>
  <c r="F60" i="17" s="1"/>
  <c r="H62" i="17"/>
  <c r="H63" i="17"/>
  <c r="F83" i="17"/>
  <c r="F82" i="17" s="1"/>
  <c r="F81" i="17" s="1"/>
  <c r="H83" i="17"/>
  <c r="H82" i="17" s="1"/>
  <c r="H81" i="17" s="1"/>
  <c r="G115" i="17"/>
  <c r="H158" i="17"/>
  <c r="G158" i="17"/>
  <c r="H41" i="17" l="1"/>
  <c r="G41" i="17"/>
  <c r="G38" i="17" s="1"/>
  <c r="F41" i="17"/>
  <c r="H39" i="17"/>
  <c r="H38" i="17" s="1"/>
  <c r="G39" i="17"/>
  <c r="F39" i="17"/>
  <c r="E70" i="32"/>
  <c r="G69" i="32"/>
  <c r="F69" i="32"/>
  <c r="E69" i="32"/>
  <c r="E68" i="32" s="1"/>
  <c r="F38" i="17" l="1"/>
  <c r="E236" i="32"/>
  <c r="E235" i="32" s="1"/>
  <c r="E234" i="32" s="1"/>
  <c r="E232" i="32"/>
  <c r="E231" i="32" s="1"/>
  <c r="E230" i="32" s="1"/>
  <c r="G212" i="32" l="1"/>
  <c r="F212" i="32"/>
  <c r="G211" i="32"/>
  <c r="F211" i="32"/>
  <c r="E210" i="32"/>
  <c r="E209" i="32" s="1"/>
  <c r="E132" i="32"/>
  <c r="E131" i="32" s="1"/>
  <c r="E130" i="32" s="1"/>
  <c r="G130" i="32"/>
  <c r="F130" i="32"/>
  <c r="G66" i="32"/>
  <c r="F66" i="32"/>
  <c r="E66" i="32"/>
  <c r="E64" i="32" l="1"/>
  <c r="E63" i="32" s="1"/>
  <c r="E62" i="32" s="1"/>
  <c r="G63" i="32"/>
  <c r="F63" i="32"/>
  <c r="C11" i="33" l="1"/>
  <c r="E36" i="33"/>
  <c r="D36" i="33"/>
  <c r="C36" i="33"/>
  <c r="C26" i="33"/>
  <c r="C23" i="34" l="1"/>
  <c r="C22" i="34" s="1"/>
  <c r="C46" i="34"/>
  <c r="C45" i="34" s="1"/>
  <c r="C44" i="34" s="1"/>
  <c r="C58" i="34" l="1"/>
  <c r="C42" i="34" l="1"/>
  <c r="C41" i="34" s="1"/>
  <c r="C17" i="34"/>
  <c r="F225" i="17"/>
  <c r="H295" i="17" l="1"/>
  <c r="G295" i="17"/>
  <c r="H294" i="17"/>
  <c r="H293" i="17" s="1"/>
  <c r="H292" i="17" s="1"/>
  <c r="H291" i="17" s="1"/>
  <c r="H290" i="17" s="1"/>
  <c r="G294" i="17"/>
  <c r="G293" i="17" s="1"/>
  <c r="G292" i="17" s="1"/>
  <c r="G291" i="17" s="1"/>
  <c r="G290" i="17" s="1"/>
  <c r="H284" i="17"/>
  <c r="G284" i="17"/>
  <c r="H281" i="17"/>
  <c r="H279" i="17" s="1"/>
  <c r="G281" i="17"/>
  <c r="G279" i="17" s="1"/>
  <c r="H277" i="17"/>
  <c r="G277" i="17"/>
  <c r="H274" i="17"/>
  <c r="G274" i="17"/>
  <c r="H273" i="17"/>
  <c r="H272" i="17" s="1"/>
  <c r="G273" i="17"/>
  <c r="G272" i="17" s="1"/>
  <c r="H269" i="17"/>
  <c r="G269" i="17"/>
  <c r="H266" i="17"/>
  <c r="G266" i="17"/>
  <c r="H262" i="17"/>
  <c r="G262" i="17"/>
  <c r="H261" i="17"/>
  <c r="H260" i="17" s="1"/>
  <c r="G261" i="17"/>
  <c r="G260" i="17" s="1"/>
  <c r="H255" i="17"/>
  <c r="G255" i="17"/>
  <c r="H254" i="17"/>
  <c r="H253" i="17" s="1"/>
  <c r="H252" i="17" s="1"/>
  <c r="G254" i="17"/>
  <c r="G253" i="17" s="1"/>
  <c r="G252" i="17" s="1"/>
  <c r="H250" i="17"/>
  <c r="G250" i="17"/>
  <c r="H249" i="17"/>
  <c r="H248" i="17" s="1"/>
  <c r="G249" i="17"/>
  <c r="G248" i="17" s="1"/>
  <c r="H246" i="17"/>
  <c r="H245" i="17" s="1"/>
  <c r="H244" i="17" s="1"/>
  <c r="H243" i="17" s="1"/>
  <c r="H242" i="17" s="1"/>
  <c r="H241" i="17" s="1"/>
  <c r="G246" i="17"/>
  <c r="G245" i="17" s="1"/>
  <c r="G244" i="17" s="1"/>
  <c r="G243" i="17" s="1"/>
  <c r="G242" i="17" s="1"/>
  <c r="G241" i="17" s="1"/>
  <c r="H239" i="17"/>
  <c r="H238" i="17" s="1"/>
  <c r="H237" i="17" s="1"/>
  <c r="H236" i="17" s="1"/>
  <c r="H235" i="17" s="1"/>
  <c r="G239" i="17"/>
  <c r="G238" i="17" s="1"/>
  <c r="G237" i="17" s="1"/>
  <c r="G236" i="17" s="1"/>
  <c r="G235" i="17" s="1"/>
  <c r="H233" i="17"/>
  <c r="G233" i="17"/>
  <c r="H232" i="17"/>
  <c r="H231" i="17" s="1"/>
  <c r="H230" i="17" s="1"/>
  <c r="H229" i="17" s="1"/>
  <c r="H228" i="17" s="1"/>
  <c r="G232" i="17"/>
  <c r="G231" i="17" s="1"/>
  <c r="G230" i="17" s="1"/>
  <c r="G229" i="17" s="1"/>
  <c r="G228" i="17" s="1"/>
  <c r="H220" i="17"/>
  <c r="H219" i="17" s="1"/>
  <c r="H218" i="17" s="1"/>
  <c r="G220" i="17"/>
  <c r="G219" i="17" s="1"/>
  <c r="G218" i="17" s="1"/>
  <c r="H216" i="17"/>
  <c r="G216" i="17"/>
  <c r="H215" i="17"/>
  <c r="H214" i="17" s="1"/>
  <c r="H213" i="17" s="1"/>
  <c r="G215" i="17"/>
  <c r="G214" i="17" s="1"/>
  <c r="G213" i="17" s="1"/>
  <c r="H211" i="17"/>
  <c r="G211" i="17"/>
  <c r="H210" i="17"/>
  <c r="H209" i="17" s="1"/>
  <c r="G210" i="17"/>
  <c r="G209" i="17" s="1"/>
  <c r="H207" i="17"/>
  <c r="H206" i="17" s="1"/>
  <c r="H205" i="17" s="1"/>
  <c r="G207" i="17"/>
  <c r="G206" i="17" s="1"/>
  <c r="G205" i="17" s="1"/>
  <c r="H203" i="17"/>
  <c r="G203" i="17"/>
  <c r="H202" i="17"/>
  <c r="H201" i="17" s="1"/>
  <c r="G202" i="17"/>
  <c r="G201" i="17" s="1"/>
  <c r="H199" i="17"/>
  <c r="H198" i="17" s="1"/>
  <c r="H197" i="17" s="1"/>
  <c r="H187" i="17" s="1"/>
  <c r="H177" i="17" s="1"/>
  <c r="H176" i="17" s="1"/>
  <c r="G199" i="17"/>
  <c r="G198" i="17" s="1"/>
  <c r="G197" i="17" s="1"/>
  <c r="G187" i="17" s="1"/>
  <c r="G177" i="17" s="1"/>
  <c r="G176" i="17" s="1"/>
  <c r="H194" i="17"/>
  <c r="G194" i="17"/>
  <c r="H192" i="17"/>
  <c r="G192" i="17"/>
  <c r="H189" i="17"/>
  <c r="G189" i="17"/>
  <c r="H188" i="17"/>
  <c r="G188" i="17"/>
  <c r="H186" i="17"/>
  <c r="H185" i="17" s="1"/>
  <c r="H184" i="17" s="1"/>
  <c r="G186" i="17"/>
  <c r="G185" i="17" s="1"/>
  <c r="G184" i="17" s="1"/>
  <c r="H181" i="17"/>
  <c r="H180" i="17" s="1"/>
  <c r="H179" i="17" s="1"/>
  <c r="G181" i="17"/>
  <c r="G180" i="17" s="1"/>
  <c r="G179" i="17" s="1"/>
  <c r="H148" i="17"/>
  <c r="G148" i="17"/>
  <c r="H147" i="17"/>
  <c r="H146" i="17" s="1"/>
  <c r="G147" i="17"/>
  <c r="G146" i="17" s="1"/>
  <c r="H145" i="17"/>
  <c r="H142" i="17" s="1"/>
  <c r="G145" i="17"/>
  <c r="G142" i="17" s="1"/>
  <c r="H137" i="17"/>
  <c r="H136" i="17" s="1"/>
  <c r="G137" i="17"/>
  <c r="G136" i="17" s="1"/>
  <c r="H135" i="17"/>
  <c r="G135" i="17"/>
  <c r="H132" i="17"/>
  <c r="H131" i="17" s="1"/>
  <c r="G132" i="17"/>
  <c r="G131" i="17" s="1"/>
  <c r="H130" i="17"/>
  <c r="G130" i="17"/>
  <c r="H128" i="17"/>
  <c r="G128" i="17"/>
  <c r="H127" i="17"/>
  <c r="G127" i="17"/>
  <c r="H126" i="17"/>
  <c r="G126" i="17"/>
  <c r="H124" i="17"/>
  <c r="H123" i="17" s="1"/>
  <c r="G124" i="17"/>
  <c r="G123" i="17" s="1"/>
  <c r="H122" i="17"/>
  <c r="H121" i="17" s="1"/>
  <c r="H120" i="17" s="1"/>
  <c r="G122" i="17"/>
  <c r="G121" i="17" s="1"/>
  <c r="G120" i="17" s="1"/>
  <c r="H103" i="17"/>
  <c r="H102" i="17" s="1"/>
  <c r="G103" i="17"/>
  <c r="G102" i="17" s="1"/>
  <c r="H101" i="17"/>
  <c r="G101" i="17"/>
  <c r="H99" i="17"/>
  <c r="G99" i="17"/>
  <c r="H96" i="17"/>
  <c r="H95" i="17" s="1"/>
  <c r="H94" i="17" s="1"/>
  <c r="H93" i="17" s="1"/>
  <c r="G96" i="17"/>
  <c r="G95" i="17" s="1"/>
  <c r="G94" i="17" s="1"/>
  <c r="G93" i="17" s="1"/>
  <c r="H79" i="17"/>
  <c r="H78" i="17" s="1"/>
  <c r="G79" i="17"/>
  <c r="G78" i="17" s="1"/>
  <c r="H77" i="17"/>
  <c r="G77" i="17"/>
  <c r="H72" i="17"/>
  <c r="H71" i="17" s="1"/>
  <c r="G72" i="17"/>
  <c r="G71" i="17" s="1"/>
  <c r="H70" i="17"/>
  <c r="G70" i="17"/>
  <c r="H57" i="17"/>
  <c r="G57" i="17"/>
  <c r="H53" i="17"/>
  <c r="G53" i="17"/>
  <c r="H52" i="17"/>
  <c r="H51" i="17" s="1"/>
  <c r="G52" i="17"/>
  <c r="G51" i="17" s="1"/>
  <c r="H49" i="17"/>
  <c r="H46" i="17" s="1"/>
  <c r="G49" i="17"/>
  <c r="G46" i="17" s="1"/>
  <c r="H44" i="17"/>
  <c r="G44" i="17"/>
  <c r="H43" i="17"/>
  <c r="G43" i="17"/>
  <c r="H36" i="17"/>
  <c r="G36" i="17"/>
  <c r="H34" i="17"/>
  <c r="H33" i="17" s="1"/>
  <c r="G34" i="17"/>
  <c r="G33" i="17"/>
  <c r="H29" i="17"/>
  <c r="G29" i="17"/>
  <c r="H26" i="17"/>
  <c r="G26" i="17"/>
  <c r="H21" i="17"/>
  <c r="H20" i="17" s="1"/>
  <c r="G21" i="17"/>
  <c r="G20" i="17" s="1"/>
  <c r="H19" i="17"/>
  <c r="H15" i="17"/>
  <c r="G15" i="17"/>
  <c r="G14" i="17" s="1"/>
  <c r="H14" i="17"/>
  <c r="H13" i="17"/>
  <c r="G13" i="17"/>
  <c r="F255" i="17"/>
  <c r="F254" i="17" s="1"/>
  <c r="F253" i="17" s="1"/>
  <c r="F252" i="17" s="1"/>
  <c r="F239" i="17"/>
  <c r="F238" i="17" s="1"/>
  <c r="F237" i="17" s="1"/>
  <c r="F236" i="17" s="1"/>
  <c r="F235" i="17" s="1"/>
  <c r="F233" i="17"/>
  <c r="F232" i="17" s="1"/>
  <c r="F231" i="17" s="1"/>
  <c r="F230" i="17" s="1"/>
  <c r="F229" i="17" s="1"/>
  <c r="F220" i="17"/>
  <c r="F219" i="17" s="1"/>
  <c r="F218" i="17" s="1"/>
  <c r="F211" i="17"/>
  <c r="F210" i="17" s="1"/>
  <c r="F209" i="17" s="1"/>
  <c r="F207" i="17"/>
  <c r="F206" i="17" s="1"/>
  <c r="F205" i="17" s="1"/>
  <c r="F203" i="17"/>
  <c r="F202" i="17" s="1"/>
  <c r="F201" i="17" s="1"/>
  <c r="F199" i="17"/>
  <c r="F198" i="17" s="1"/>
  <c r="F197" i="17" s="1"/>
  <c r="F187" i="17" s="1"/>
  <c r="F132" i="17"/>
  <c r="F72" i="17"/>
  <c r="F96" i="17"/>
  <c r="F49" i="17"/>
  <c r="F46" i="17" s="1"/>
  <c r="F29" i="17"/>
  <c r="F284" i="17"/>
  <c r="F281" i="17"/>
  <c r="F277" i="17"/>
  <c r="F274" i="17"/>
  <c r="F269" i="17"/>
  <c r="F261" i="17" s="1"/>
  <c r="F260" i="17" s="1"/>
  <c r="F250" i="17"/>
  <c r="F249" i="17" s="1"/>
  <c r="F248" i="17" s="1"/>
  <c r="F246" i="17"/>
  <c r="F245" i="17" s="1"/>
  <c r="F244" i="17" s="1"/>
  <c r="F216" i="17"/>
  <c r="F194" i="17"/>
  <c r="F192" i="17"/>
  <c r="F189" i="17"/>
  <c r="F186" i="17"/>
  <c r="F185" i="17" s="1"/>
  <c r="F184" i="17" s="1"/>
  <c r="F181" i="17"/>
  <c r="F180" i="17" s="1"/>
  <c r="F179" i="17" s="1"/>
  <c r="F148" i="17"/>
  <c r="F145" i="17" s="1"/>
  <c r="F137" i="17"/>
  <c r="F136" i="17" s="1"/>
  <c r="F128" i="17"/>
  <c r="F127" i="17" s="1"/>
  <c r="F124" i="17"/>
  <c r="F122" i="17" s="1"/>
  <c r="F103" i="17"/>
  <c r="F101" i="17" s="1"/>
  <c r="F99" i="17"/>
  <c r="F79" i="17"/>
  <c r="F77" i="17" s="1"/>
  <c r="F57" i="17"/>
  <c r="F53" i="17"/>
  <c r="F43" i="17"/>
  <c r="F36" i="17"/>
  <c r="F34" i="17"/>
  <c r="F15" i="17"/>
  <c r="F14" i="17" s="1"/>
  <c r="F142" i="17" l="1"/>
  <c r="F141" i="17" s="1"/>
  <c r="F144" i="17"/>
  <c r="H150" i="17"/>
  <c r="H162" i="17"/>
  <c r="H152" i="17" s="1"/>
  <c r="H151" i="17" s="1"/>
  <c r="H144" i="17"/>
  <c r="G150" i="17"/>
  <c r="G144" i="17"/>
  <c r="G162" i="17"/>
  <c r="G152" i="17" s="1"/>
  <c r="G151" i="17" s="1"/>
  <c r="F131" i="17"/>
  <c r="F130" i="17"/>
  <c r="G19" i="17"/>
  <c r="H12" i="17"/>
  <c r="F71" i="17"/>
  <c r="F69" i="17"/>
  <c r="F68" i="17" s="1"/>
  <c r="F273" i="17"/>
  <c r="F272" i="17" s="1"/>
  <c r="F259" i="17" s="1"/>
  <c r="H113" i="17"/>
  <c r="H112" i="17" s="1"/>
  <c r="H114" i="17"/>
  <c r="G113" i="17"/>
  <c r="G112" i="17" s="1"/>
  <c r="G114" i="17"/>
  <c r="F52" i="17"/>
  <c r="F51" i="17" s="1"/>
  <c r="F33" i="17"/>
  <c r="H107" i="17"/>
  <c r="H105" i="17"/>
  <c r="H106" i="17"/>
  <c r="G106" i="17"/>
  <c r="G107" i="17"/>
  <c r="G105" i="17"/>
  <c r="H141" i="17"/>
  <c r="H139" i="17"/>
  <c r="H140" i="17"/>
  <c r="G140" i="17"/>
  <c r="G141" i="17"/>
  <c r="G139" i="17"/>
  <c r="H227" i="17"/>
  <c r="H225" i="17" s="1"/>
  <c r="H224" i="17" s="1"/>
  <c r="H259" i="17"/>
  <c r="H258" i="17" s="1"/>
  <c r="H257" i="17" s="1"/>
  <c r="G12" i="17"/>
  <c r="G227" i="17"/>
  <c r="G225" i="17" s="1"/>
  <c r="G224" i="17" s="1"/>
  <c r="G259" i="17"/>
  <c r="G258" i="17" s="1"/>
  <c r="G257" i="17" s="1"/>
  <c r="G69" i="17"/>
  <c r="G68" i="17" s="1"/>
  <c r="G76" i="17"/>
  <c r="G74" i="17" s="1"/>
  <c r="G134" i="17"/>
  <c r="G178" i="17"/>
  <c r="G183" i="17"/>
  <c r="H69" i="17"/>
  <c r="H68" i="17" s="1"/>
  <c r="H76" i="17"/>
  <c r="H74" i="17" s="1"/>
  <c r="H134" i="17"/>
  <c r="H178" i="17"/>
  <c r="H183" i="17"/>
  <c r="F126" i="17"/>
  <c r="F121" i="17" s="1"/>
  <c r="F279" i="17"/>
  <c r="F228" i="17"/>
  <c r="F188" i="17"/>
  <c r="F70" i="17"/>
  <c r="F243" i="17"/>
  <c r="F242" i="17" s="1"/>
  <c r="F241" i="17" s="1"/>
  <c r="F183" i="17"/>
  <c r="F178" i="17"/>
  <c r="F147" i="17"/>
  <c r="F146" i="17" s="1"/>
  <c r="F134" i="17"/>
  <c r="F140" i="17"/>
  <c r="F135" i="17"/>
  <c r="F102" i="17"/>
  <c r="F95" i="17"/>
  <c r="F94" i="17" s="1"/>
  <c r="F93" i="17" s="1"/>
  <c r="F76" i="17"/>
  <c r="F19" i="17"/>
  <c r="F20" i="17"/>
  <c r="F13" i="17"/>
  <c r="F215" i="17"/>
  <c r="F214" i="17" s="1"/>
  <c r="F213" i="17" s="1"/>
  <c r="F177" i="17" s="1"/>
  <c r="F295" i="17"/>
  <c r="F294" i="17" s="1"/>
  <c r="F293" i="17" s="1"/>
  <c r="F292" i="17" s="1"/>
  <c r="F291" i="17" s="1"/>
  <c r="F290" i="17" s="1"/>
  <c r="F78" i="17"/>
  <c r="F123" i="17"/>
  <c r="G208" i="32"/>
  <c r="F208" i="32"/>
  <c r="G207" i="32"/>
  <c r="F207" i="32"/>
  <c r="E207" i="32"/>
  <c r="E206" i="32" s="1"/>
  <c r="E205" i="32" s="1"/>
  <c r="G204" i="32"/>
  <c r="F204" i="32"/>
  <c r="G203" i="32"/>
  <c r="F203" i="32"/>
  <c r="E203" i="32"/>
  <c r="E202" i="32" s="1"/>
  <c r="E201" i="32" s="1"/>
  <c r="E53" i="32"/>
  <c r="E52" i="32" s="1"/>
  <c r="E51" i="32" s="1"/>
  <c r="G52" i="32"/>
  <c r="F52" i="32"/>
  <c r="E49" i="32"/>
  <c r="E48" i="32" s="1"/>
  <c r="E47" i="32" s="1"/>
  <c r="G48" i="32"/>
  <c r="F48" i="32"/>
  <c r="E45" i="32"/>
  <c r="E44" i="32" s="1"/>
  <c r="E43" i="32" s="1"/>
  <c r="G44" i="32"/>
  <c r="F44" i="32"/>
  <c r="F67" i="17" l="1"/>
  <c r="F59" i="17" s="1"/>
  <c r="F139" i="17"/>
  <c r="F120" i="17"/>
  <c r="F113" i="17" s="1"/>
  <c r="F112" i="17" s="1"/>
  <c r="F258" i="17"/>
  <c r="F257" i="17" s="1"/>
  <c r="H11" i="17"/>
  <c r="H61" i="17"/>
  <c r="H59" i="17" s="1"/>
  <c r="G61" i="17"/>
  <c r="G59" i="17" s="1"/>
  <c r="G305" i="17" s="1"/>
  <c r="H305" i="17"/>
  <c r="G11" i="17"/>
  <c r="F227" i="17"/>
  <c r="F224" i="17" s="1"/>
  <c r="F223" i="17" s="1"/>
  <c r="F222" i="17" s="1"/>
  <c r="F176" i="17" s="1"/>
  <c r="E161" i="32"/>
  <c r="E160" i="32" s="1"/>
  <c r="E154" i="32"/>
  <c r="E153" i="32" s="1"/>
  <c r="E151" i="32"/>
  <c r="E150" i="32" s="1"/>
  <c r="E148" i="32"/>
  <c r="E147" i="32" s="1"/>
  <c r="E114" i="32"/>
  <c r="E113" i="32" s="1"/>
  <c r="E110" i="32"/>
  <c r="E109" i="32" s="1"/>
  <c r="E107" i="32"/>
  <c r="E106" i="32" s="1"/>
  <c r="E104" i="32"/>
  <c r="E102" i="32" s="1"/>
  <c r="E100" i="32"/>
  <c r="E99" i="32" s="1"/>
  <c r="E97" i="32"/>
  <c r="E96" i="32" s="1"/>
  <c r="F106" i="17" l="1"/>
  <c r="F105" i="17"/>
  <c r="F152" i="17"/>
  <c r="F151" i="17" s="1"/>
  <c r="F150" i="17" s="1"/>
  <c r="F305" i="17" s="1"/>
  <c r="F11" i="17" s="1"/>
  <c r="F107" i="17"/>
  <c r="E112" i="32"/>
  <c r="E103" i="32"/>
  <c r="E87" i="32"/>
  <c r="E86" i="32" s="1"/>
  <c r="E85" i="32" s="1"/>
  <c r="E74" i="32"/>
  <c r="E73" i="32" s="1"/>
  <c r="E72" i="32" s="1"/>
  <c r="G73" i="32"/>
  <c r="F73" i="32"/>
  <c r="E240" i="32"/>
  <c r="E239" i="32" s="1"/>
  <c r="E238" i="32" s="1"/>
  <c r="E228" i="32"/>
  <c r="E227" i="32" s="1"/>
  <c r="E225" i="32"/>
  <c r="E224" i="32" s="1"/>
  <c r="E220" i="32"/>
  <c r="E219" i="32" s="1"/>
  <c r="E199" i="32"/>
  <c r="E197" i="32" s="1"/>
  <c r="E195" i="32"/>
  <c r="E194" i="32" s="1"/>
  <c r="E192" i="32"/>
  <c r="E191" i="32" s="1"/>
  <c r="E188" i="32"/>
  <c r="E187" i="32" s="1"/>
  <c r="E185" i="32"/>
  <c r="E184" i="32" s="1"/>
  <c r="E183" i="32" s="1"/>
  <c r="E181" i="32"/>
  <c r="E180" i="32" s="1"/>
  <c r="E178" i="32"/>
  <c r="E176" i="32"/>
  <c r="E173" i="32"/>
  <c r="E172" i="32" s="1"/>
  <c r="E169" i="32"/>
  <c r="E168" i="32" s="1"/>
  <c r="E166" i="32"/>
  <c r="E165" i="32" s="1"/>
  <c r="E158" i="32"/>
  <c r="E157" i="32" s="1"/>
  <c r="E156" i="32" s="1"/>
  <c r="E143" i="32"/>
  <c r="E142" i="32" s="1"/>
  <c r="E140" i="32"/>
  <c r="E139" i="32" s="1"/>
  <c r="E136" i="32"/>
  <c r="E135" i="32" s="1"/>
  <c r="E134" i="32" s="1"/>
  <c r="E128" i="32"/>
  <c r="E127" i="32" s="1"/>
  <c r="E123" i="32"/>
  <c r="E118" i="32"/>
  <c r="E117" i="32" s="1"/>
  <c r="E94" i="32"/>
  <c r="E92" i="32" s="1"/>
  <c r="E90" i="32"/>
  <c r="E89" i="32" s="1"/>
  <c r="E82" i="32"/>
  <c r="E81" i="32" s="1"/>
  <c r="E78" i="32"/>
  <c r="E77" i="32" s="1"/>
  <c r="E76" i="32" s="1"/>
  <c r="E58" i="32"/>
  <c r="E57" i="32" s="1"/>
  <c r="E41" i="32"/>
  <c r="E39" i="32"/>
  <c r="E36" i="32"/>
  <c r="E35" i="32" s="1"/>
  <c r="E33" i="32"/>
  <c r="E32" i="32" s="1"/>
  <c r="E17" i="32"/>
  <c r="E16" i="32" s="1"/>
  <c r="E15" i="32" s="1"/>
  <c r="E14" i="32" s="1"/>
  <c r="E125" i="32" l="1"/>
  <c r="E55" i="32"/>
  <c r="E223" i="32"/>
  <c r="E222" i="32" s="1"/>
  <c r="E213" i="32" s="1"/>
  <c r="E61" i="32"/>
  <c r="E60" i="32" s="1"/>
  <c r="E56" i="32" s="1"/>
  <c r="E13" i="32"/>
  <c r="E190" i="32"/>
  <c r="E175" i="32"/>
  <c r="E171" i="32" s="1"/>
  <c r="E126" i="32"/>
  <c r="E122" i="32"/>
  <c r="E121" i="32" s="1"/>
  <c r="E120" i="32" s="1"/>
  <c r="E80" i="32"/>
  <c r="E138" i="32"/>
  <c r="E116" i="32"/>
  <c r="E84" i="32" s="1"/>
  <c r="E38" i="32"/>
  <c r="E31" i="32" s="1"/>
  <c r="E164" i="32"/>
  <c r="E93" i="32"/>
  <c r="E198" i="32"/>
  <c r="C32" i="33" l="1"/>
  <c r="C29" i="33"/>
  <c r="E26" i="33"/>
  <c r="D26" i="33"/>
  <c r="E29" i="33"/>
  <c r="D29" i="33"/>
  <c r="C23" i="33"/>
  <c r="G159" i="32" l="1"/>
  <c r="F159" i="32"/>
  <c r="G166" i="32"/>
  <c r="G162" i="32" s="1"/>
  <c r="F166" i="32"/>
  <c r="F162" i="32" s="1"/>
  <c r="G79" i="32"/>
  <c r="F79" i="32"/>
  <c r="G41" i="32"/>
  <c r="F41" i="32"/>
  <c r="F55" i="32"/>
  <c r="G55" i="32"/>
  <c r="C20" i="33" l="1"/>
  <c r="C63" i="34" l="1"/>
  <c r="C62" i="34" s="1"/>
  <c r="E62" i="34"/>
  <c r="D62" i="34"/>
  <c r="D12" i="34"/>
  <c r="D11" i="34" s="1"/>
  <c r="E12" i="34"/>
  <c r="E11" i="34" s="1"/>
  <c r="C14" i="34"/>
  <c r="C12" i="34" s="1"/>
  <c r="C11" i="34" s="1"/>
  <c r="D16" i="34"/>
  <c r="C16" i="34"/>
  <c r="E17" i="34"/>
  <c r="E16" i="34" s="1"/>
  <c r="E22" i="34"/>
  <c r="C26" i="34"/>
  <c r="D27" i="34"/>
  <c r="D26" i="34" s="1"/>
  <c r="E27" i="34"/>
  <c r="E26" i="34" s="1"/>
  <c r="D30" i="34"/>
  <c r="E30" i="34"/>
  <c r="D34" i="34"/>
  <c r="D33" i="34" s="1"/>
  <c r="E34" i="34"/>
  <c r="E33" i="34" s="1"/>
  <c r="C51" i="34"/>
  <c r="C50" i="34" s="1"/>
  <c r="D54" i="34"/>
  <c r="E54" i="34"/>
  <c r="C55" i="34"/>
  <c r="C54" i="34" s="1"/>
  <c r="C60" i="34"/>
  <c r="C57" i="34" s="1"/>
  <c r="D60" i="34"/>
  <c r="D57" i="34" s="1"/>
  <c r="D49" i="34" s="1"/>
  <c r="D48" i="34" s="1"/>
  <c r="E60" i="34"/>
  <c r="E57" i="34" s="1"/>
  <c r="E49" i="34" s="1"/>
  <c r="E48" i="34" s="1"/>
  <c r="C18" i="33"/>
  <c r="D25" i="34" l="1"/>
  <c r="D10" i="34"/>
  <c r="D65" i="34" s="1"/>
  <c r="E25" i="34"/>
  <c r="C49" i="34"/>
  <c r="C48" i="34" s="1"/>
  <c r="C25" i="34"/>
  <c r="C10" i="34" s="1"/>
  <c r="E10" i="34"/>
  <c r="E65" i="34" s="1"/>
  <c r="E34" i="33"/>
  <c r="D34" i="33"/>
  <c r="C34" i="33"/>
  <c r="C38" i="33" s="1"/>
  <c r="E32" i="33"/>
  <c r="D32" i="33"/>
  <c r="E23" i="33"/>
  <c r="D23" i="33"/>
  <c r="E18" i="33"/>
  <c r="E11" i="33"/>
  <c r="D11" i="33"/>
  <c r="G170" i="32"/>
  <c r="F170" i="32"/>
  <c r="G167" i="32"/>
  <c r="F167" i="32"/>
  <c r="G144" i="32"/>
  <c r="G143" i="32" s="1"/>
  <c r="F144" i="32"/>
  <c r="G134" i="32"/>
  <c r="G129" i="32" s="1"/>
  <c r="F134" i="32"/>
  <c r="G126" i="32"/>
  <c r="G123" i="32" s="1"/>
  <c r="F126" i="32"/>
  <c r="F123" i="32" s="1"/>
  <c r="F120" i="32"/>
  <c r="G120" i="32"/>
  <c r="G116" i="32"/>
  <c r="G85" i="32" s="1"/>
  <c r="F116" i="32"/>
  <c r="F86" i="32" s="1"/>
  <c r="G77" i="32"/>
  <c r="G60" i="32"/>
  <c r="F60" i="32"/>
  <c r="G58" i="32"/>
  <c r="F58" i="32"/>
  <c r="F57" i="32" s="1"/>
  <c r="G39" i="32"/>
  <c r="F39" i="32"/>
  <c r="G37" i="32"/>
  <c r="G32" i="32" s="1"/>
  <c r="F37" i="32"/>
  <c r="F32" i="32" s="1"/>
  <c r="G33" i="32"/>
  <c r="F33" i="32"/>
  <c r="G29" i="32"/>
  <c r="F29" i="32"/>
  <c r="G27" i="32"/>
  <c r="F27" i="32"/>
  <c r="G18" i="32"/>
  <c r="F18" i="32"/>
  <c r="G14" i="32"/>
  <c r="F14" i="32"/>
  <c r="G12" i="32"/>
  <c r="F12" i="32"/>
  <c r="G57" i="32" l="1"/>
  <c r="F129" i="32"/>
  <c r="F96" i="32"/>
  <c r="F26" i="32"/>
  <c r="F143" i="32"/>
  <c r="F106" i="32"/>
  <c r="F11" i="32"/>
  <c r="G11" i="32"/>
  <c r="F85" i="32"/>
  <c r="G26" i="32"/>
  <c r="C65" i="34"/>
  <c r="E38" i="33"/>
  <c r="D38" i="33"/>
  <c r="G173" i="32" l="1"/>
  <c r="F173" i="32"/>
  <c r="D26" i="22"/>
  <c r="D25" i="22" s="1"/>
  <c r="D24" i="22" s="1"/>
  <c r="E26" i="22"/>
  <c r="E25" i="22" s="1"/>
  <c r="E24" i="22" s="1"/>
  <c r="C26" i="22"/>
  <c r="C25" i="22" s="1"/>
  <c r="C24" i="22" s="1"/>
  <c r="E30" i="22"/>
  <c r="E29" i="22" s="1"/>
  <c r="E28" i="22" s="1"/>
  <c r="D30" i="22"/>
  <c r="D29" i="22" s="1"/>
  <c r="D28" i="22" s="1"/>
  <c r="C30" i="22"/>
  <c r="C29" i="22" s="1"/>
  <c r="C28" i="22" s="1"/>
  <c r="C23" i="22" l="1"/>
  <c r="C11" i="22" s="1"/>
  <c r="E19" i="24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9" i="21" s="1"/>
  <c r="F49" i="21" s="1"/>
  <c r="G48" i="21" s="1"/>
  <c r="F48" i="21" s="1"/>
  <c r="G46" i="21"/>
  <c r="F46" i="21"/>
  <c r="G44" i="21"/>
  <c r="F44" i="21"/>
  <c r="G43" i="21"/>
  <c r="G73" i="21" l="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C34" i="16" l="1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  <c r="E30" i="32" l="1"/>
  <c r="E242" i="32" s="1"/>
</calcChain>
</file>

<file path=xl/sharedStrings.xml><?xml version="1.0" encoding="utf-8"?>
<sst xmlns="http://schemas.openxmlformats.org/spreadsheetml/2006/main" count="2691" uniqueCount="671">
  <si>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</si>
  <si>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</si>
  <si>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</si>
  <si>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</si>
  <si>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</si>
  <si>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</si>
  <si>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</si>
  <si>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</si>
  <si>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</si>
  <si>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</si>
  <si>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</si>
  <si>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</si>
  <si>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</si>
  <si>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</si>
  <si>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</si>
  <si>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</si>
  <si>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</si>
  <si>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</si>
  <si>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</si>
  <si>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</si>
  <si>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</si>
  <si>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</si>
  <si>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</si>
  <si>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</si>
  <si>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</si>
  <si>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</si>
  <si>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</si>
  <si>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</si>
  <si>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</si>
  <si>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</si>
  <si>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</si>
  <si>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</si>
  <si>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</si>
  <si>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</si>
  <si>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</si>
  <si>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</si>
  <si>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</si>
  <si>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</si>
  <si>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</si>
  <si>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</si>
  <si>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</si>
  <si>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</si>
  <si>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</si>
  <si>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</si>
  <si>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</si>
  <si>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</si>
  <si>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</si>
  <si>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</si>
  <si>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</si>
  <si>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</si>
  <si>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</si>
  <si>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</si>
  <si>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</si>
  <si>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</si>
  <si>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</si>
  <si>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</si>
  <si>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</si>
  <si>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</si>
  <si>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</si>
  <si>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</si>
  <si>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</si>
  <si>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</si>
  <si>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</si>
  <si>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</si>
  <si>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</si>
  <si>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</si>
  <si>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</si>
  <si>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</si>
  <si>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</si>
  <si>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</si>
  <si>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</si>
  <si>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</si>
  <si>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</si>
  <si>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</si>
  <si>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</si>
  <si>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</si>
  <si>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</si>
  <si>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</si>
  <si>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</si>
  <si>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</si>
  <si>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</si>
  <si>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</si>
  <si>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</si>
  <si>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</si>
  <si>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</si>
  <si>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</si>
  <si>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</si>
  <si>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</si>
  <si>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</si>
  <si>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</si>
  <si>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</si>
  <si>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</si>
  <si>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</si>
  <si>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</si>
  <si>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</si>
  <si>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</si>
  <si>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</si>
  <si>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</si>
  <si>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</si>
  <si>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</si>
  <si>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</si>
  <si>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</si>
  <si>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</si>
  <si>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</si>
  <si>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</si>
  <si>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</si>
  <si>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</si>
  <si>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</si>
  <si>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</si>
  <si>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</si>
  <si>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</si>
  <si>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</si>
  <si>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</si>
  <si>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</si>
  <si>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</si>
  <si>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</si>
  <si>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</si>
  <si>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</si>
  <si>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</si>
  <si>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</si>
  <si>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</si>
  <si>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</si>
  <si>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</si>
  <si>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</si>
  <si>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</si>
  <si>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</si>
  <si>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</si>
  <si>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</si>
  <si>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</si>
  <si>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</si>
  <si>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</si>
  <si>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</si>
  <si>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</si>
  <si>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</si>
  <si>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</si>
  <si>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</si>
  <si>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</si>
  <si>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</si>
  <si>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</si>
  <si>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</si>
  <si>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</si>
  <si>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</si>
  <si>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</si>
  <si>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</si>
  <si>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</si>
  <si>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</si>
  <si>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</si>
  <si>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</si>
  <si>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</si>
  <si>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</si>
  <si>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</si>
  <si>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</si>
  <si>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</si>
  <si>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</si>
  <si>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</si>
  <si>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</si>
  <si>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</si>
  <si>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</si>
  <si>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</si>
  <si>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</si>
  <si>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</si>
  <si>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</si>
  <si>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</si>
  <si>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</si>
  <si>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</si>
  <si>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</si>
  <si>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</si>
  <si>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</si>
  <si>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</si>
  <si>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</si>
  <si>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</si>
  <si>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</si>
  <si>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</si>
  <si>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</si>
  <si>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</si>
  <si>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</si>
  <si>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</si>
  <si>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</si>
  <si>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</si>
  <si>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</si>
  <si>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</si>
  <si>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</si>
  <si>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</si>
  <si>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</si>
  <si>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</si>
  <si>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</si>
  <si>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</si>
  <si>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</si>
  <si>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</si>
  <si>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</si>
  <si>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</si>
  <si>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</si>
  <si>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</si>
  <si>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</si>
  <si>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</si>
  <si>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</si>
  <si>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000 01 03 00 00 00 0000 000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</si>
  <si>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</si>
  <si>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</si>
  <si>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</si>
  <si>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</si>
  <si>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</si>
  <si>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</si>
  <si>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</si>
  <si>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</si>
  <si>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</si>
  <si>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</si>
  <si>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</si>
  <si>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</si>
  <si>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</si>
  <si>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</si>
  <si>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</si>
  <si>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</si>
  <si>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</si>
  <si>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</si>
  <si>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</si>
  <si>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</si>
  <si>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</si>
  <si>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</si>
  <si>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</si>
  <si>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</si>
  <si>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</si>
  <si>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</si>
  <si>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</si>
  <si>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</si>
  <si>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</si>
  <si>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</si>
  <si>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</si>
  <si>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</si>
  <si>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</si>
  <si>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</si>
  <si>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</si>
  <si>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</si>
  <si>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</si>
  <si>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</si>
  <si>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</si>
  <si>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</si>
  <si>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</si>
  <si>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</si>
  <si>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</si>
  <si>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</si>
  <si>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</si>
  <si>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</si>
  <si>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</si>
  <si>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</si>
  <si>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</si>
  <si>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</si>
  <si>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</si>
  <si>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</si>
  <si>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</si>
  <si>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</si>
  <si>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</si>
  <si>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</si>
  <si>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</si>
  <si>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</si>
  <si>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</si>
  <si>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</si>
  <si>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</si>
  <si>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</si>
  <si>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</si>
  <si>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</si>
  <si>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</si>
  <si>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</si>
  <si>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</si>
  <si>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</si>
  <si>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2019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</si>
  <si>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</si>
  <si>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</si>
  <si>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</si>
  <si>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</si>
  <si>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</si>
  <si>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</si>
  <si>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</si>
  <si>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</si>
  <si>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</si>
  <si>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</si>
  <si>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</si>
  <si>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>0707</t>
  </si>
  <si>
    <t>0700</t>
  </si>
  <si>
    <t xml:space="preserve">                          " О бюджете  Червянского муниципального образования"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</si>
  <si>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</si>
  <si>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</si>
  <si>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</si>
  <si>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</si>
  <si>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</si>
  <si>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</si>
  <si>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</si>
  <si>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</si>
  <si>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</si>
  <si>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</si>
  <si>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</si>
  <si>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</si>
  <si>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</si>
  <si>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</si>
  <si>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</si>
  <si>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</si>
  <si>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                                               Приложение 4</t>
  </si>
  <si>
    <t>Сумма 2022 год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</si>
  <si>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</si>
  <si>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</si>
  <si>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>2022г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</si>
  <si>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</si>
  <si>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</si>
  <si>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</si>
  <si>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</si>
  <si>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</si>
  <si>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</si>
  <si>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</si>
  <si>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</si>
  <si>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</si>
  <si>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</si>
  <si>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</si>
  <si>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</si>
  <si>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</si>
  <si>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</si>
  <si>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</si>
  <si>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</si>
  <si>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</si>
  <si>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</si>
  <si>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</si>
  <si>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</si>
  <si>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</si>
  <si>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</si>
  <si>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</si>
  <si>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</si>
  <si>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</si>
  <si>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</si>
  <si>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</si>
  <si>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</si>
  <si>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</si>
  <si>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</si>
  <si>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</si>
  <si>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</si>
  <si>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</si>
  <si>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</si>
  <si>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</si>
  <si>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</si>
  <si>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</si>
  <si>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</si>
  <si>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</si>
  <si>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</si>
  <si>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</si>
  <si>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</si>
  <si>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</si>
  <si>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</si>
  <si>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</si>
  <si>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</si>
  <si>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</si>
  <si>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</si>
  <si>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</si>
  <si>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</si>
  <si>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</si>
  <si>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</si>
  <si>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</si>
  <si>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</si>
  <si>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</si>
  <si>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</si>
  <si>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</si>
  <si>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</si>
  <si>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</si>
  <si>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</si>
  <si>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</si>
  <si>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</si>
  <si>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</si>
  <si>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</si>
  <si>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</si>
  <si>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</si>
  <si>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</si>
  <si>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</si>
  <si>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</si>
  <si>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</si>
  <si>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</si>
  <si>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</si>
  <si>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</si>
  <si>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</si>
  <si>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</si>
  <si>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</si>
  <si>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</si>
  <si>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</si>
  <si>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</si>
  <si>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</si>
  <si>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</si>
  <si>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</si>
  <si>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</si>
  <si>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</si>
  <si>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</si>
  <si>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</si>
  <si>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</si>
  <si>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</si>
  <si>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</si>
  <si>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</si>
  <si>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</si>
  <si>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</si>
  <si>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</si>
  <si>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</si>
  <si>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</si>
  <si>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</si>
  <si>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</si>
  <si>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</si>
  <si>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</si>
  <si>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</si>
  <si>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</si>
  <si>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</si>
  <si>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</si>
  <si>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</si>
  <si>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</si>
  <si>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90А0000000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</si>
  <si>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</si>
  <si>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</si>
  <si>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</si>
  <si>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</si>
  <si>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</si>
  <si>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</si>
  <si>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</si>
  <si>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</si>
  <si>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</si>
  <si>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</si>
  <si>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</si>
  <si>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</si>
  <si>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Иные бюджетные ассигнования</t>
  </si>
  <si>
    <t>Резервный фонд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</si>
  <si>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</si>
  <si>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</si>
  <si>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</si>
  <si>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</si>
  <si>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</si>
  <si>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</si>
  <si>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</si>
  <si>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</si>
  <si>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</si>
  <si>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</si>
  <si>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</si>
  <si>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</si>
  <si>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</si>
  <si>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</si>
  <si>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</si>
  <si>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</si>
  <si>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</si>
  <si>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</si>
  <si>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</si>
  <si>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</si>
  <si>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</si>
  <si>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</si>
  <si>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</si>
  <si>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</si>
  <si>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</si>
  <si>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</si>
  <si>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</si>
  <si>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</si>
  <si>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</si>
  <si>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</si>
  <si>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</si>
  <si>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</si>
  <si>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</si>
  <si>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</si>
  <si>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</si>
  <si>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4670000000</t>
  </si>
  <si>
    <t>4670189999</t>
  </si>
  <si>
    <t xml:space="preserve">   Итого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</si>
  <si>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</si>
  <si>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</si>
  <si>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</si>
  <si>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</si>
  <si>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</si>
  <si>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</si>
  <si>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</si>
  <si>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</si>
  <si>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</si>
  <si>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</si>
  <si>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</si>
  <si>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</si>
  <si>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</si>
  <si>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</si>
  <si>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</si>
  <si>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</si>
  <si>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</si>
  <si>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</si>
  <si>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</si>
  <si>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</si>
  <si>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</si>
  <si>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</si>
  <si>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</si>
  <si>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</si>
  <si>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</si>
  <si>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</si>
  <si>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</si>
  <si>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</si>
  <si>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</si>
  <si>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</si>
  <si>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</si>
  <si>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</si>
  <si>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 xml:space="preserve">Муниципальная  программа"Дороги местного значенияг" </t>
  </si>
  <si>
    <t>Подпрограмма "Ремонт и содержание дорог местного значения "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</si>
  <si>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</si>
  <si>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</si>
  <si>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</si>
  <si>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</si>
  <si>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</si>
  <si>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</si>
  <si>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</si>
  <si>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</si>
  <si>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</si>
  <si>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</si>
  <si>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</si>
  <si>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</si>
  <si>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</si>
  <si>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</si>
  <si>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</si>
  <si>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</si>
  <si>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</si>
  <si>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</si>
  <si>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</si>
  <si>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</si>
  <si>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</si>
  <si>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</si>
  <si>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</si>
  <si>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4570100000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</si>
  <si>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</si>
  <si>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</si>
  <si>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</si>
  <si>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</si>
  <si>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</si>
  <si>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</si>
  <si>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</si>
  <si>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</si>
  <si>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</si>
  <si>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</si>
  <si>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</si>
  <si>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</si>
  <si>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</si>
  <si>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</si>
  <si>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</si>
  <si>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</si>
  <si>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</si>
  <si>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</si>
  <si>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</si>
  <si>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</si>
  <si>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</si>
  <si>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</si>
  <si>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</si>
  <si>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</si>
  <si>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</si>
  <si>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</si>
  <si>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</si>
  <si>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</si>
  <si>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4540300000</t>
  </si>
  <si>
    <t>Основное мероприятие Организация и содержание  мест захоронений</t>
  </si>
  <si>
    <t>4540400000</t>
  </si>
  <si>
    <t>Основное мероприятие Закупка контейнеров, контейнерных площадок</t>
  </si>
  <si>
    <t>Подпрограмма "Устройство контейнерных площадок и установка контейнеров. Обращение с ТКО  "</t>
  </si>
  <si>
    <t>4570200000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</si>
  <si>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</si>
  <si>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</si>
  <si>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</si>
  <si>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</si>
  <si>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>Основное мероприятие Создание условий для временного трудоустройства  детей и молодёжи в возрасте от 14 до 20 лет</t>
  </si>
  <si>
    <t>4660100000</t>
  </si>
  <si>
    <t>112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</si>
  <si>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</si>
  <si>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</si>
  <si>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</si>
  <si>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</si>
  <si>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</si>
  <si>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</si>
  <si>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</si>
  <si>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</si>
  <si>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</si>
  <si>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</si>
  <si>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</si>
  <si>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 xml:space="preserve"> 2 02 40000 00 0000 150</t>
  </si>
  <si>
    <t xml:space="preserve"> 2 02 49999 00 0000 150</t>
  </si>
  <si>
    <t xml:space="preserve"> 2 02 49999 10 0000 150</t>
  </si>
  <si>
    <t>2 02 10000 00 0000 150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</si>
  <si>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</si>
  <si>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</si>
  <si>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</si>
  <si>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</si>
  <si>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</si>
  <si>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</si>
  <si>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 xml:space="preserve">                                                         Решению Думы от 26.12.2019 года № 90 </t>
  </si>
  <si>
    <t>ДОХОДЫ ОТ ОКАЗАНИЯ ПЛАТНЫХ УСЛУГ (РАБОТ) И КОМПЕНСАЦИИ ЗАТРАТ ГОСУДАРСТВА</t>
  </si>
  <si>
    <t xml:space="preserve"> 1 13 00000 00 0000 000</t>
  </si>
  <si>
    <t xml:space="preserve">Доходы от оказания платных услуг (работ) </t>
  </si>
  <si>
    <t xml:space="preserve"> 1 13 01000 00 0000 130</t>
  </si>
  <si>
    <t>Прочие доходы от оказания платных услуг (работ)</t>
  </si>
  <si>
    <t xml:space="preserve"> 1 13 01990 00 0000 130</t>
  </si>
  <si>
    <t>Прочие доходы от оказания платных услуг (работ) получателями средств бюджетов сельских поселений</t>
  </si>
  <si>
    <t xml:space="preserve"> 1 13 01995 10 0000 130</t>
  </si>
  <si>
    <t>Глава Бунбуйского муниципального образования</t>
  </si>
  <si>
    <t>С.П. Левшаков</t>
  </si>
  <si>
    <t xml:space="preserve">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</si>
  <si>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</si>
  <si>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КУЛЬТУРА И СПОРТ</t>
  </si>
  <si>
    <t>Гражданская оборона</t>
  </si>
  <si>
    <t>Государственные программы Иркутской области и муниципальные программы Бунбуйского муниципального образования</t>
  </si>
  <si>
    <t>90А0151180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</si>
  <si>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Бунбуйского МО</t>
  </si>
  <si>
    <t>Защита населения и территории от последствий ЧС природного и техногенного характера, пожарная безопасность</t>
  </si>
  <si>
    <t>Закупки товаров, работ и услуг для государственных (муниципальных) нужд</t>
  </si>
  <si>
    <t>4520000000</t>
  </si>
  <si>
    <t>4520189999</t>
  </si>
  <si>
    <t>Попрограмма «Модернизация коммунальной инфраструктуры объектов социальной сферы, находящихся в муниципальной собственности Бунбуйского муниципального образования»</t>
  </si>
  <si>
    <t>Расходы на обеспечение деятельности муниципальных учреждений, находящихся в ведении Бунбуйского муниципального образования</t>
  </si>
  <si>
    <t>Подпрограмма " Профилактика безнадзорности и правонарушений несовершеннолетних на территории Бунбуйского муниципального образования"</t>
  </si>
  <si>
    <t>4680000000</t>
  </si>
  <si>
    <t>4680189999</t>
  </si>
  <si>
    <t>Подпрограмма "Культура малой Родины"</t>
  </si>
  <si>
    <t>90А0173150</t>
  </si>
  <si>
    <t>7700384190</t>
  </si>
  <si>
    <t>Проведение выборов депутатов Думы Бунбуйского муниципального образования</t>
  </si>
  <si>
    <t xml:space="preserve">Реализация направлений расходов основного мероприятия муниципальной программы Бунбуйского муниципального образования, а также непрограммным направлениям расходов органов местного самоуправления Бунбуйского муниципального образования </t>
  </si>
  <si>
    <t>9020189999</t>
  </si>
  <si>
    <t>9020200000</t>
  </si>
  <si>
    <t>9020289999</t>
  </si>
  <si>
    <t>Проведение выборов главы Бунбуйского муниципального образования</t>
  </si>
  <si>
    <t>954</t>
  </si>
  <si>
    <t>Администрация Бунбуйского муниципального образования</t>
  </si>
  <si>
    <t>4110180190</t>
  </si>
  <si>
    <t>247</t>
  </si>
  <si>
    <t>Закупка энергетических ресурсов</t>
  </si>
  <si>
    <t>880</t>
  </si>
  <si>
    <t>Основное мероприятия Защита населения и территорий от ЧС природного и техногенного характер</t>
  </si>
  <si>
    <t>Основное мероприятие Ремонт участка автомобильной дороги общего пользования местного значения</t>
  </si>
  <si>
    <t>Основное мероприятие Устройство недостающих остановочных и посадочных площадок и автоповильонов на автобусных остановках, туалетов</t>
  </si>
  <si>
    <t>Основное мероприятие Механизированная снегоочистка дорог местного значения</t>
  </si>
  <si>
    <t>Основное мероприятие Проведение   мероприятий по теплосбережению</t>
  </si>
  <si>
    <t>4520100000</t>
  </si>
  <si>
    <t>Основное мероприятие Организация общественных работ</t>
  </si>
  <si>
    <t>Основное мероприятие Обустройство  контейнерных площадок и установка контейнеров</t>
  </si>
  <si>
    <t>Основное мероприятие "Мы-будущее страны"</t>
  </si>
  <si>
    <t>Подпрограмма " Профилактика безнадзорности и правонарушений несовершеннолетних на территории Бунбуйского муниципального образования""</t>
  </si>
  <si>
    <t>Основное мероприятие "Организация профилактической деятельности по предупреждению правонарушений среди несовершеннолетних"</t>
  </si>
  <si>
    <t>1100</t>
  </si>
  <si>
    <t xml:space="preserve">Физическая культура </t>
  </si>
  <si>
    <t>Основное мероприятие создание условий для занятий физической культурой населения муниципального образования</t>
  </si>
  <si>
    <t>4640100000</t>
  </si>
  <si>
    <t xml:space="preserve">                                                                     Приложение 11</t>
  </si>
  <si>
    <t>Сумма на 2022 год</t>
  </si>
  <si>
    <t>И ПОДРАЗДЕЛАМ КЛАССИФИКАЦИИ РАСХОДОВ БЮДЖЕТОВ БУНБУЙСКОГО МУНИЦИПАЛЬНОГО ОБРАЗОВАНИЯ НА 2022 ГОД.</t>
  </si>
  <si>
    <t>РАСПРЕДЕЛЕНИЕ БЮДЖЕТНЫХ АССИГНОВАНИЙ ПО ЦЕЛЕВЫМ СТАТЬЯМ (МУНИЦИПАЛЬНЫМ ПРОГРАММАМ И НЕПРОГРАММНЫМ НАПРАВЛЕНИЯМ ДЕЯТЕЛЬНОСТИ) ГРУППАМ ВИДОВ РАСХОДОВ, РАЗДЕЛАМ, ПОДРАЗДЕЛАМ  КЛАССИФИКАЦИИ РАСХОДОВ БЮДЖЕТОВ  БУНБУЙСКОГО МУНИЦИПАЛЬНОГО ОБРАЗОВАНИЯ  НА 2022 ГОД.</t>
  </si>
  <si>
    <t>Сумма  на 2022 год</t>
  </si>
  <si>
    <r>
      <t xml:space="preserve">ВЕДОМСТВЕННАЯ СТРУКТУРА РАСХОДОВ БЮДЖЕТА БУНБУЙСКОГО МУНИЦИПАЛЬНОГО ОБРАЗОВАНИЯ НА 2022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бюджетов)</t>
    </r>
  </si>
  <si>
    <t>ИСТОЧНИКИ ВНУТРЕННЕГО ФИНАНСИРОВАНИЯ ДЕФИЦИТА БЮДЖЕТА БУНБУЙСКОГО МУНИЦИПАЛЬНОГО ОБРАЗОВАНИЯ  НА 2022 ГОД И ПЛАНОВЫЙ ПЕРИОД 2023 И 2024 ГОДОВ</t>
  </si>
  <si>
    <t>2023г</t>
  </si>
  <si>
    <t>2024г</t>
  </si>
  <si>
    <t xml:space="preserve">Сумма, руб.             2022 год                </t>
  </si>
  <si>
    <t xml:space="preserve"> 2 02 16001 10 0000 150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</si>
  <si>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</si>
  <si>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Государственная программа Иркутской области "Экономическое развитие и иновационная экономика"</t>
  </si>
  <si>
    <t>основное мероприятие обеспечение эффективнного управления экономическим развитием Иркутской области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</si>
  <si>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</si>
  <si>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</si>
  <si>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Основное мероприятие Обеспечение эффективного управления экономическим развитием Иркутской области</t>
  </si>
  <si>
    <t>приложение 9</t>
  </si>
  <si>
    <t xml:space="preserve">                                  Приложение 5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</si>
  <si>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</si>
  <si>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                              к решению Думы Бунбуйского МО от 28.02.2022г №124</t>
  </si>
  <si>
    <t>Обеспечение реализации отдельных областных полномочий, переданных отдельных полномочий Российской Федерации</t>
  </si>
  <si>
    <t>Расходы на осуществление первичного воинского учета на территориях, где отсутствуют военные комиссариаты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</si>
  <si>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</si>
  <si>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 xml:space="preserve">                             Приложение 3  </t>
  </si>
  <si>
    <t xml:space="preserve">ПРОГНОЗИРУЕМЫЕ ДОХОДЫ БЮДЖЕТА БУНБУЙСКОГО МУНИЦИПАЛЬНОГО ОБРАЗОВАНИЯ НА 2022 ГОД ПО КЛАССИФИКАЦИИ ДОХОДОВ БЮДЖЕТОВ РФ </t>
  </si>
  <si>
    <t xml:space="preserve">к Решению Думы Бунбуйского МО от 28.12.2022г №18                                          </t>
  </si>
  <si>
    <t xml:space="preserve">              к  Решению Думы Бунбуйского МО от 28.12.2022г №  18             </t>
  </si>
  <si>
    <t>28.12.2022г №18</t>
  </si>
  <si>
    <t xml:space="preserve">          к Решению Думы БунбуйскогоМО от 28.12.2022г №18</t>
  </si>
  <si>
    <t xml:space="preserve">                       к  Решению Думы Бунбуйского МО от  28.12.2022г №18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</si>
  <si>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</si>
  <si>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</si>
  <si>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312</t>
  </si>
  <si>
    <t>Иные пенсии, социальные доплаты к пенсиям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</si>
</sst>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4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0" fontId="20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32" fillId="0" borderId="0" xfId="0" applyFont="1"/>
    <xf numFmtId="0" fontId="20" fillId="8" borderId="2" xfId="1" applyFont="1" applyFill="1" applyBorder="1" applyAlignment="1">
      <alignment horizontal="center" vertical="center" wrapText="1"/>
    </xf>
    <xf numFmtId="1" fontId="20" fillId="8" borderId="2" xfId="1" applyNumberFormat="1" applyFont="1" applyFill="1" applyBorder="1" applyAlignment="1">
      <alignment horizontal="center" vertical="center" wrapText="1"/>
    </xf>
    <xf numFmtId="166" fontId="20" fillId="8" borderId="2" xfId="1" applyNumberFormat="1" applyFont="1" applyFill="1" applyBorder="1" applyAlignment="1" applyProtection="1">
      <alignment horizontal="center" vertical="center" wrapText="1"/>
    </xf>
    <xf numFmtId="166" fontId="20" fillId="8" borderId="2" xfId="1" applyNumberFormat="1" applyFont="1" applyFill="1" applyBorder="1" applyAlignment="1">
      <alignment vertical="center"/>
    </xf>
    <xf numFmtId="166" fontId="19" fillId="8" borderId="2" xfId="1" applyNumberFormat="1" applyFont="1" applyFill="1" applyBorder="1" applyAlignment="1" applyProtection="1">
      <alignment horizontal="center" vertical="center" wrapText="1"/>
    </xf>
    <xf numFmtId="166" fontId="19" fillId="8" borderId="2" xfId="1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>
      <alignment vertical="center"/>
    </xf>
    <xf numFmtId="166" fontId="20" fillId="8" borderId="2" xfId="0" applyNumberFormat="1" applyFont="1" applyFill="1" applyBorder="1" applyAlignment="1" applyProtection="1">
      <alignment horizontal="center" vertical="center" wrapText="1"/>
    </xf>
    <xf numFmtId="166" fontId="20" fillId="8" borderId="2" xfId="0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 applyProtection="1">
      <alignment horizontal="center" vertical="center" wrapText="1"/>
    </xf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0" xfId="1" applyFont="1" applyFill="1" applyAlignment="1"/>
    <xf numFmtId="0" fontId="7" fillId="2" borderId="0" xfId="1" applyFont="1" applyFill="1"/>
    <xf numFmtId="0" fontId="7" fillId="2" borderId="0" xfId="1" applyFont="1" applyFill="1" applyAlignment="1">
      <alignment horizontal="left" vertical="top"/>
    </xf>
    <xf numFmtId="0" fontId="6" fillId="2" borderId="2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vertical="top" wrapText="1"/>
    </xf>
    <xf numFmtId="3" fontId="6" fillId="2" borderId="2" xfId="1" applyNumberFormat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right" vertical="center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7" fillId="5" borderId="2" xfId="0" applyFont="1" applyFill="1" applyBorder="1" applyAlignment="1">
      <alignment vertical="top" wrapText="1"/>
    </xf>
    <xf numFmtId="0" fontId="7" fillId="2" borderId="0" xfId="1" applyFont="1" applyFill="1" applyAlignment="1">
      <alignment horizontal="center" vertical="top"/>
    </xf>
    <xf numFmtId="0" fontId="19" fillId="2" borderId="0" xfId="1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0" fillId="5" borderId="2" xfId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2" fontId="29" fillId="0" borderId="3" xfId="0" applyNumberFormat="1" applyFont="1" applyFill="1" applyBorder="1" applyAlignment="1">
      <alignment horizontal="right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16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2" fontId="19" fillId="5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35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36" fillId="0" borderId="0" xfId="0" applyFont="1" applyFill="1" applyBorder="1"/>
    <xf numFmtId="49" fontId="36" fillId="0" borderId="0" xfId="2" applyNumberFormat="1" applyFont="1" applyFill="1" applyBorder="1" applyAlignment="1"/>
    <xf numFmtId="167" fontId="36" fillId="0" borderId="0" xfId="2" applyNumberFormat="1" applyFont="1" applyFill="1" applyBorder="1" applyAlignment="1"/>
    <xf numFmtId="0" fontId="39" fillId="0" borderId="2" xfId="0" applyFont="1" applyBorder="1" applyAlignment="1">
      <alignment horizontal="center"/>
    </xf>
    <xf numFmtId="0" fontId="38" fillId="0" borderId="2" xfId="0" applyFont="1" applyBorder="1" applyAlignment="1">
      <alignment horizontal="left" wrapText="1"/>
    </xf>
    <xf numFmtId="4" fontId="39" fillId="0" borderId="2" xfId="0" applyNumberFormat="1" applyFont="1" applyBorder="1" applyAlignment="1">
      <alignment horizontal="right"/>
    </xf>
    <xf numFmtId="0" fontId="40" fillId="0" borderId="2" xfId="0" applyNumberFormat="1" applyFont="1" applyFill="1" applyBorder="1" applyAlignment="1">
      <alignment horizontal="justify" vertical="center" wrapText="1"/>
    </xf>
    <xf numFmtId="0" fontId="38" fillId="0" borderId="2" xfId="0" applyFont="1" applyBorder="1" applyAlignment="1">
      <alignment horizontal="center"/>
    </xf>
    <xf numFmtId="4" fontId="38" fillId="0" borderId="2" xfId="0" applyNumberFormat="1" applyFont="1" applyBorder="1" applyAlignment="1">
      <alignment horizontal="right"/>
    </xf>
    <xf numFmtId="0" fontId="41" fillId="0" borderId="2" xfId="0" applyNumberFormat="1" applyFont="1" applyFill="1" applyBorder="1" applyAlignment="1">
      <alignment horizontal="justify" vertical="center" wrapText="1"/>
    </xf>
    <xf numFmtId="0" fontId="37" fillId="0" borderId="2" xfId="0" applyFont="1" applyBorder="1" applyAlignment="1">
      <alignment horizontal="center"/>
    </xf>
    <xf numFmtId="4" fontId="37" fillId="0" borderId="2" xfId="0" applyNumberFormat="1" applyFont="1" applyBorder="1" applyAlignment="1">
      <alignment horizontal="right"/>
    </xf>
    <xf numFmtId="49" fontId="41" fillId="0" borderId="2" xfId="0" applyNumberFormat="1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/>
    </xf>
    <xf numFmtId="0" fontId="37" fillId="0" borderId="2" xfId="0" applyFont="1" applyBorder="1" applyAlignment="1">
      <alignment vertical="top" wrapText="1"/>
    </xf>
    <xf numFmtId="49" fontId="37" fillId="2" borderId="2" xfId="0" applyNumberFormat="1" applyFont="1" applyFill="1" applyBorder="1" applyAlignment="1">
      <alignment vertical="top" wrapText="1"/>
    </xf>
    <xf numFmtId="4" fontId="37" fillId="2" borderId="2" xfId="0" applyNumberFormat="1" applyFont="1" applyFill="1" applyBorder="1" applyAlignment="1">
      <alignment vertical="top" wrapText="1"/>
    </xf>
    <xf numFmtId="49" fontId="38" fillId="0" borderId="2" xfId="0" applyNumberFormat="1" applyFont="1" applyBorder="1" applyAlignment="1">
      <alignment horizontal="left"/>
    </xf>
    <xf numFmtId="49" fontId="37" fillId="0" borderId="2" xfId="0" applyNumberFormat="1" applyFont="1" applyBorder="1" applyAlignment="1">
      <alignment horizontal="left"/>
    </xf>
    <xf numFmtId="0" fontId="37" fillId="0" borderId="2" xfId="0" applyFont="1" applyBorder="1" applyAlignment="1">
      <alignment wrapText="1"/>
    </xf>
    <xf numFmtId="0" fontId="37" fillId="0" borderId="2" xfId="0" applyFont="1" applyBorder="1"/>
    <xf numFmtId="0" fontId="37" fillId="0" borderId="0" xfId="0" applyFont="1" applyFill="1" applyBorder="1"/>
    <xf numFmtId="4" fontId="7" fillId="9" borderId="5" xfId="0" applyNumberFormat="1" applyFont="1" applyFill="1" applyBorder="1" applyAlignment="1">
      <alignment horizontal="center" vertical="center" wrapText="1" readingOrder="1"/>
    </xf>
    <xf numFmtId="0" fontId="38" fillId="5" borderId="2" xfId="0" applyFont="1" applyFill="1" applyBorder="1" applyAlignment="1">
      <alignment wrapText="1"/>
    </xf>
    <xf numFmtId="49" fontId="37" fillId="5" borderId="2" xfId="0" applyNumberFormat="1" applyFont="1" applyFill="1" applyBorder="1" applyAlignment="1">
      <alignment horizontal="left" vertical="top" wrapText="1"/>
    </xf>
    <xf numFmtId="49" fontId="38" fillId="5" borderId="2" xfId="0" applyNumberFormat="1" applyFont="1" applyFill="1" applyBorder="1" applyAlignment="1">
      <alignment horizontal="left" vertical="top" wrapText="1"/>
    </xf>
    <xf numFmtId="0" fontId="42" fillId="5" borderId="2" xfId="0" applyFont="1" applyFill="1" applyBorder="1" applyAlignment="1">
      <alignment vertical="top" wrapText="1"/>
    </xf>
    <xf numFmtId="0" fontId="43" fillId="5" borderId="2" xfId="0" applyFont="1" applyFill="1" applyBorder="1" applyAlignment="1">
      <alignment vertical="top" wrapText="1"/>
    </xf>
    <xf numFmtId="49" fontId="37" fillId="5" borderId="2" xfId="0" applyNumberFormat="1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/>
    <xf numFmtId="0" fontId="38" fillId="0" borderId="2" xfId="0" applyFont="1" applyBorder="1" applyAlignment="1">
      <alignment vertical="top" wrapText="1"/>
    </xf>
    <xf numFmtId="4" fontId="38" fillId="5" borderId="2" xfId="0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38" fillId="2" borderId="2" xfId="0" applyNumberFormat="1" applyFont="1" applyFill="1" applyBorder="1" applyAlignment="1">
      <alignment vertical="top" wrapText="1"/>
    </xf>
    <xf numFmtId="4" fontId="38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38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/>
    </xf>
    <xf numFmtId="0" fontId="37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horizontal="left" vertical="top" wrapText="1"/>
    </xf>
    <xf numFmtId="49" fontId="38" fillId="0" borderId="2" xfId="0" applyNumberFormat="1" applyFont="1" applyFill="1" applyBorder="1" applyAlignment="1">
      <alignment wrapText="1"/>
    </xf>
    <xf numFmtId="172" fontId="40" fillId="0" borderId="2" xfId="0" applyNumberFormat="1" applyFont="1" applyFill="1" applyBorder="1" applyAlignment="1">
      <alignment horizontal="justify" vertical="center" wrapText="1"/>
    </xf>
    <xf numFmtId="49" fontId="38" fillId="0" borderId="2" xfId="0" applyNumberFormat="1" applyFont="1" applyBorder="1" applyAlignment="1">
      <alignment vertical="top" wrapText="1"/>
    </xf>
    <xf numFmtId="4" fontId="38" fillId="0" borderId="2" xfId="0" applyNumberFormat="1" applyFont="1" applyBorder="1" applyAlignment="1">
      <alignment vertical="top" wrapText="1"/>
    </xf>
    <xf numFmtId="49" fontId="37" fillId="0" borderId="2" xfId="0" applyNumberFormat="1" applyFont="1" applyBorder="1" applyAlignment="1">
      <alignment vertical="top" wrapText="1"/>
    </xf>
    <xf numFmtId="4" fontId="37" fillId="0" borderId="2" xfId="0" applyNumberFormat="1" applyFont="1" applyBorder="1" applyAlignment="1">
      <alignment vertical="top" wrapText="1"/>
    </xf>
    <xf numFmtId="0" fontId="38" fillId="0" borderId="2" xfId="0" applyFont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34" fillId="5" borderId="2" xfId="0" applyNumberFormat="1" applyFont="1" applyFill="1" applyBorder="1" applyAlignment="1">
      <alignment horizontal="justify" vertical="center" wrapText="1"/>
    </xf>
    <xf numFmtId="49" fontId="34" fillId="5" borderId="2" xfId="0" applyNumberFormat="1" applyFont="1" applyFill="1" applyBorder="1" applyAlignment="1">
      <alignment horizontal="center" vertical="center" wrapText="1"/>
    </xf>
    <xf numFmtId="4" fontId="34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6" fillId="0" borderId="2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35" fillId="5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/>
    </xf>
    <xf numFmtId="3" fontId="20" fillId="2" borderId="2" xfId="0" applyNumberFormat="1" applyFont="1" applyFill="1" applyBorder="1" applyAlignment="1" applyProtection="1">
      <alignment horizontal="left" vertical="top" wrapText="1" indent="3"/>
      <protection locked="0"/>
    </xf>
    <xf numFmtId="0" fontId="45" fillId="0" borderId="0" xfId="0" applyFont="1" applyAlignment="1">
      <alignment horizontal="center"/>
    </xf>
    <xf numFmtId="3" fontId="6" fillId="2" borderId="8" xfId="1" applyNumberFormat="1" applyFont="1" applyFill="1" applyBorder="1" applyAlignment="1" applyProtection="1">
      <alignment horizontal="left" vertical="top" wrapText="1"/>
      <protection locked="0"/>
    </xf>
    <xf numFmtId="3" fontId="7" fillId="2" borderId="8" xfId="0" applyNumberFormat="1" applyFont="1" applyFill="1" applyBorder="1" applyAlignment="1" applyProtection="1">
      <alignment horizontal="left" vertical="top" wrapText="1" indent="1"/>
      <protection locked="0"/>
    </xf>
    <xf numFmtId="3" fontId="7" fillId="2" borderId="8" xfId="0" applyNumberFormat="1" applyFont="1" applyFill="1" applyBorder="1" applyAlignment="1" applyProtection="1">
      <alignment horizontal="left" vertical="top" wrapText="1" indent="2"/>
      <protection locked="0"/>
    </xf>
    <xf numFmtId="0" fontId="46" fillId="0" borderId="8" xfId="0" applyFont="1" applyBorder="1" applyAlignment="1">
      <alignment wrapText="1"/>
    </xf>
    <xf numFmtId="0" fontId="19" fillId="0" borderId="2" xfId="0" applyFont="1" applyFill="1" applyBorder="1" applyAlignment="1">
      <alignment vertical="top" wrapText="1"/>
    </xf>
    <xf numFmtId="2" fontId="19" fillId="0" borderId="2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/>
    <xf numFmtId="0" fontId="38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49" fontId="6" fillId="5" borderId="2" xfId="0" applyNumberFormat="1" applyFont="1" applyFill="1" applyBorder="1" applyAlignment="1">
      <alignment wrapText="1"/>
    </xf>
    <xf numFmtId="49" fontId="6" fillId="5" borderId="8" xfId="0" applyNumberFormat="1" applyFont="1" applyFill="1" applyBorder="1" applyAlignment="1">
      <alignment wrapText="1"/>
    </xf>
    <xf numFmtId="49" fontId="44" fillId="5" borderId="8" xfId="0" applyNumberFormat="1" applyFont="1" applyFill="1" applyBorder="1" applyAlignment="1">
      <alignment horizontal="left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justify" vertical="center" wrapText="1"/>
    </xf>
    <xf numFmtId="0" fontId="47" fillId="5" borderId="0" xfId="0" applyFont="1" applyFill="1" applyAlignment="1">
      <alignment vertical="center" wrapText="1"/>
    </xf>
    <xf numFmtId="0" fontId="1" fillId="2" borderId="0" xfId="1" applyFont="1" applyFill="1" applyAlignment="1">
      <alignment vertical="top"/>
    </xf>
    <xf numFmtId="4" fontId="38" fillId="0" borderId="2" xfId="0" applyNumberFormat="1" applyFont="1" applyFill="1" applyBorder="1" applyAlignment="1">
      <alignment vertical="top" wrapText="1"/>
    </xf>
    <xf numFmtId="2" fontId="48" fillId="5" borderId="2" xfId="0" applyNumberFormat="1" applyFont="1" applyFill="1" applyBorder="1" applyAlignment="1" applyProtection="1">
      <alignment horizontal="center" vertical="center" wrapText="1"/>
    </xf>
    <xf numFmtId="0" fontId="37" fillId="0" borderId="2" xfId="0" applyNumberFormat="1" applyFont="1" applyFill="1" applyBorder="1" applyAlignment="1">
      <alignment horizontal="justify" vertical="center" wrapText="1"/>
    </xf>
    <xf numFmtId="4" fontId="6" fillId="5" borderId="2" xfId="1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wrapText="1"/>
    </xf>
    <xf numFmtId="0" fontId="22" fillId="0" borderId="0" xfId="0" applyFont="1" applyAlignment="1">
      <alignment horizontal="right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6" fillId="5" borderId="0" xfId="1" applyFont="1" applyFill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167" fontId="36" fillId="0" borderId="0" xfId="2" applyNumberFormat="1" applyFont="1" applyFill="1" applyBorder="1" applyAlignment="1">
      <alignment horizontal="center"/>
    </xf>
    <xf numFmtId="0" fontId="38" fillId="0" borderId="2" xfId="0" applyFont="1" applyBorder="1" applyAlignment="1">
      <alignment vertical="top" wrapText="1"/>
    </xf>
    <xf numFmtId="0" fontId="38" fillId="0" borderId="0" xfId="0" applyNumberFormat="1" applyFont="1" applyFill="1" applyBorder="1" applyAlignment="1">
      <alignment horizontal="center" vertical="top" wrapText="1" readingOrder="1"/>
    </xf>
    <xf numFmtId="0" fontId="3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167" fontId="7" fillId="0" borderId="0" xfId="2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workbookViewId="0">
      <selection activeCell="B72" sqref="B72"/>
    </sheetView>
  </sheetViews>
  <sheetFormatPr defaultColWidth="9.140625" defaultRowHeight="15.75" x14ac:dyDescent="0.25"/>
  <cols>
    <col min="1" max="1" width="58" style="72" customWidth="1"/>
    <col min="2" max="2" width="28.42578125" style="72" customWidth="1"/>
    <col min="3" max="3" width="25.7109375" style="72" customWidth="1"/>
    <col min="4" max="4" width="3.42578125" style="72" hidden="1" customWidth="1"/>
    <col min="5" max="5" width="13.42578125" style="72" hidden="1" customWidth="1"/>
    <col min="6" max="16384" width="9.140625" style="74"/>
  </cols>
  <sheetData>
    <row r="1" spans="1:5" x14ac:dyDescent="0.25">
      <c r="B1" s="73"/>
      <c r="C1" s="73"/>
      <c r="D1" s="73"/>
    </row>
    <row r="2" spans="1:5" x14ac:dyDescent="0.25">
      <c r="B2" s="73" t="s">
        <v>662</v>
      </c>
      <c r="D2" s="73"/>
    </row>
    <row r="3" spans="1:5" x14ac:dyDescent="0.25">
      <c r="B3" s="213"/>
      <c r="C3" s="73"/>
      <c r="D3" s="73"/>
    </row>
    <row r="4" spans="1:5" x14ac:dyDescent="0.25">
      <c r="B4" s="213"/>
      <c r="C4" s="73"/>
      <c r="D4" s="73"/>
    </row>
    <row r="5" spans="1:5" ht="5.25" customHeight="1" x14ac:dyDescent="0.25"/>
    <row r="6" spans="1:5" ht="24.75" customHeight="1" x14ac:dyDescent="0.25">
      <c r="A6" s="360" t="s">
        <v>661</v>
      </c>
      <c r="B6" s="360"/>
      <c r="C6" s="360"/>
      <c r="D6" s="360"/>
      <c r="E6" s="360"/>
    </row>
    <row r="7" spans="1:5" ht="15.75" customHeight="1" x14ac:dyDescent="0.25">
      <c r="A7" s="360"/>
      <c r="B7" s="360"/>
      <c r="C7" s="360"/>
      <c r="D7" s="360"/>
      <c r="E7" s="360"/>
    </row>
    <row r="8" spans="1:5" x14ac:dyDescent="0.25">
      <c r="C8" s="75" t="s">
        <v>136</v>
      </c>
      <c r="E8" s="75" t="s">
        <v>136</v>
      </c>
    </row>
    <row r="9" spans="1:5" ht="75" customHeight="1" x14ac:dyDescent="0.25">
      <c r="A9" s="76" t="s">
        <v>2</v>
      </c>
      <c r="B9" s="76" t="s">
        <v>0</v>
      </c>
      <c r="C9" s="217" t="s">
        <v>637</v>
      </c>
      <c r="D9" s="168" t="s">
        <v>265</v>
      </c>
      <c r="E9" s="169" t="s">
        <v>271</v>
      </c>
    </row>
    <row r="10" spans="1:5" x14ac:dyDescent="0.25">
      <c r="A10" s="77" t="s">
        <v>4</v>
      </c>
      <c r="B10" s="78" t="s">
        <v>26</v>
      </c>
      <c r="C10" s="233">
        <f>C11+C16+C22+C25+C44</f>
        <v>519960</v>
      </c>
      <c r="D10" s="170" t="e">
        <f>D11+D16+D22+D25</f>
        <v>#REF!</v>
      </c>
      <c r="E10" s="170" t="e">
        <f>E11+E16+E22+E25</f>
        <v>#REF!</v>
      </c>
    </row>
    <row r="11" spans="1:5" s="102" customFormat="1" x14ac:dyDescent="0.25">
      <c r="A11" s="77" t="s">
        <v>5</v>
      </c>
      <c r="B11" s="78" t="s">
        <v>27</v>
      </c>
      <c r="C11" s="233">
        <f t="shared" ref="C11:E12" si="0">C12</f>
        <v>216400</v>
      </c>
      <c r="D11" s="170">
        <f t="shared" si="0"/>
        <v>225000</v>
      </c>
      <c r="E11" s="171">
        <f t="shared" si="0"/>
        <v>230000</v>
      </c>
    </row>
    <row r="12" spans="1:5" x14ac:dyDescent="0.25">
      <c r="A12" s="81" t="s">
        <v>6</v>
      </c>
      <c r="B12" s="80" t="s">
        <v>28</v>
      </c>
      <c r="C12" s="232">
        <f>C13+C14</f>
        <v>216400</v>
      </c>
      <c r="D12" s="172">
        <f t="shared" si="0"/>
        <v>225000</v>
      </c>
      <c r="E12" s="173">
        <f t="shared" si="0"/>
        <v>230000</v>
      </c>
    </row>
    <row r="13" spans="1:5" ht="97.5" x14ac:dyDescent="0.25">
      <c r="A13" s="82" t="s">
        <v>212</v>
      </c>
      <c r="B13" s="80" t="s">
        <v>29</v>
      </c>
      <c r="C13" s="232">
        <v>216400</v>
      </c>
      <c r="D13" s="172">
        <v>225000</v>
      </c>
      <c r="E13" s="173">
        <v>230000</v>
      </c>
    </row>
    <row r="14" spans="1:5" ht="51.75" hidden="1" customHeight="1" x14ac:dyDescent="0.25">
      <c r="A14" s="82" t="s">
        <v>290</v>
      </c>
      <c r="B14" s="80">
        <v>1.01020300100001E+16</v>
      </c>
      <c r="C14" s="232">
        <f>C15</f>
        <v>0</v>
      </c>
      <c r="D14" s="172"/>
      <c r="E14" s="173"/>
    </row>
    <row r="15" spans="1:5" ht="85.5" hidden="1" customHeight="1" x14ac:dyDescent="0.25">
      <c r="A15" s="82" t="s">
        <v>291</v>
      </c>
      <c r="B15" s="80">
        <v>1.01020300130001E+16</v>
      </c>
      <c r="C15" s="232">
        <v>0</v>
      </c>
      <c r="D15" s="172"/>
      <c r="E15" s="173"/>
    </row>
    <row r="16" spans="1:5" ht="47.25" x14ac:dyDescent="0.25">
      <c r="A16" s="79" t="s">
        <v>7</v>
      </c>
      <c r="B16" s="78" t="s">
        <v>75</v>
      </c>
      <c r="C16" s="233">
        <f>C17</f>
        <v>233460</v>
      </c>
      <c r="D16" s="170">
        <f>D17</f>
        <v>240100</v>
      </c>
      <c r="E16" s="171">
        <f>E17</f>
        <v>240099.99999999997</v>
      </c>
    </row>
    <row r="17" spans="1:5" s="102" customFormat="1" ht="36" customHeight="1" x14ac:dyDescent="0.25">
      <c r="A17" s="165" t="s">
        <v>8</v>
      </c>
      <c r="B17" s="78" t="s">
        <v>76</v>
      </c>
      <c r="C17" s="233">
        <f>C18+C19+C20+C21</f>
        <v>233460</v>
      </c>
      <c r="D17" s="170">
        <v>240100</v>
      </c>
      <c r="E17" s="171">
        <f>E18+E19+E20+E21</f>
        <v>240099.99999999997</v>
      </c>
    </row>
    <row r="18" spans="1:5" ht="47.25" x14ac:dyDescent="0.25">
      <c r="A18" s="82" t="s">
        <v>9</v>
      </c>
      <c r="B18" s="80" t="s">
        <v>280</v>
      </c>
      <c r="C18" s="342">
        <v>105560</v>
      </c>
      <c r="D18" s="172">
        <v>90137</v>
      </c>
      <c r="E18" s="173">
        <v>90137</v>
      </c>
    </row>
    <row r="19" spans="1:5" ht="78.75" x14ac:dyDescent="0.25">
      <c r="A19" s="82" t="s">
        <v>10</v>
      </c>
      <c r="B19" s="80" t="s">
        <v>281</v>
      </c>
      <c r="C19" s="342">
        <v>580</v>
      </c>
      <c r="D19" s="172">
        <v>1898.4</v>
      </c>
      <c r="E19" s="173">
        <v>1898.4</v>
      </c>
    </row>
    <row r="20" spans="1:5" ht="68.25" customHeight="1" x14ac:dyDescent="0.25">
      <c r="A20" s="82" t="s">
        <v>11</v>
      </c>
      <c r="B20" s="80" t="s">
        <v>282</v>
      </c>
      <c r="C20" s="342">
        <v>140560</v>
      </c>
      <c r="D20" s="172">
        <v>172508.2</v>
      </c>
      <c r="E20" s="173">
        <v>172508.2</v>
      </c>
    </row>
    <row r="21" spans="1:5" ht="69.75" customHeight="1" x14ac:dyDescent="0.25">
      <c r="A21" s="82" t="s">
        <v>12</v>
      </c>
      <c r="B21" s="80" t="s">
        <v>283</v>
      </c>
      <c r="C21" s="342">
        <v>-13240</v>
      </c>
      <c r="D21" s="172">
        <v>-22443.599999999999</v>
      </c>
      <c r="E21" s="173">
        <v>-24443.599999999999</v>
      </c>
    </row>
    <row r="22" spans="1:5" s="102" customFormat="1" x14ac:dyDescent="0.25">
      <c r="A22" s="77" t="s">
        <v>13</v>
      </c>
      <c r="B22" s="78" t="s">
        <v>34</v>
      </c>
      <c r="C22" s="233">
        <f>C23</f>
        <v>0</v>
      </c>
      <c r="D22" s="170">
        <v>0</v>
      </c>
      <c r="E22" s="171">
        <f>E23</f>
        <v>0</v>
      </c>
    </row>
    <row r="23" spans="1:5" ht="30.75" customHeight="1" x14ac:dyDescent="0.25">
      <c r="A23" s="81" t="s">
        <v>36</v>
      </c>
      <c r="B23" s="80" t="s">
        <v>35</v>
      </c>
      <c r="C23" s="232">
        <f>C24</f>
        <v>0</v>
      </c>
      <c r="D23" s="172">
        <v>0</v>
      </c>
      <c r="E23" s="173">
        <v>0</v>
      </c>
    </row>
    <row r="24" spans="1:5" ht="44.25" customHeight="1" x14ac:dyDescent="0.25">
      <c r="A24" s="82" t="s">
        <v>36</v>
      </c>
      <c r="B24" s="80" t="s">
        <v>37</v>
      </c>
      <c r="C24" s="232">
        <v>0</v>
      </c>
      <c r="D24" s="172">
        <v>0</v>
      </c>
      <c r="E24" s="173">
        <v>0</v>
      </c>
    </row>
    <row r="25" spans="1:5" s="102" customFormat="1" x14ac:dyDescent="0.25">
      <c r="A25" s="77" t="s">
        <v>14</v>
      </c>
      <c r="B25" s="78" t="s">
        <v>39</v>
      </c>
      <c r="C25" s="233">
        <f>C26+C30</f>
        <v>34100</v>
      </c>
      <c r="D25" s="170" t="e">
        <f>D26+D30</f>
        <v>#REF!</v>
      </c>
      <c r="E25" s="170" t="e">
        <f>E26+E30</f>
        <v>#REF!</v>
      </c>
    </row>
    <row r="26" spans="1:5" s="102" customFormat="1" x14ac:dyDescent="0.25">
      <c r="A26" s="165" t="s">
        <v>38</v>
      </c>
      <c r="B26" s="78" t="s">
        <v>40</v>
      </c>
      <c r="C26" s="233">
        <f>C27</f>
        <v>3000</v>
      </c>
      <c r="D26" s="170">
        <f>D27</f>
        <v>22000</v>
      </c>
      <c r="E26" s="171">
        <f>E27</f>
        <v>22000</v>
      </c>
    </row>
    <row r="27" spans="1:5" s="166" customFormat="1" ht="50.25" customHeight="1" x14ac:dyDescent="0.25">
      <c r="A27" s="81" t="s">
        <v>255</v>
      </c>
      <c r="B27" s="80" t="s">
        <v>256</v>
      </c>
      <c r="C27" s="232">
        <v>3000</v>
      </c>
      <c r="D27" s="172">
        <f>D29+D28</f>
        <v>22000</v>
      </c>
      <c r="E27" s="173">
        <f>E29+E28</f>
        <v>22000</v>
      </c>
    </row>
    <row r="28" spans="1:5" ht="78.75" hidden="1" customHeight="1" x14ac:dyDescent="0.25">
      <c r="A28" s="81" t="s">
        <v>254</v>
      </c>
      <c r="B28" s="80" t="s">
        <v>252</v>
      </c>
      <c r="C28" s="232">
        <v>0</v>
      </c>
      <c r="D28" s="172">
        <v>21000</v>
      </c>
      <c r="E28" s="173">
        <v>21000</v>
      </c>
    </row>
    <row r="29" spans="1:5" ht="64.5" hidden="1" customHeight="1" x14ac:dyDescent="0.25">
      <c r="A29" s="81" t="s">
        <v>253</v>
      </c>
      <c r="B29" s="80" t="s">
        <v>251</v>
      </c>
      <c r="C29" s="232">
        <v>0</v>
      </c>
      <c r="D29" s="172">
        <v>1000</v>
      </c>
      <c r="E29" s="173">
        <v>1000</v>
      </c>
    </row>
    <row r="30" spans="1:5" s="102" customFormat="1" ht="22.5" customHeight="1" x14ac:dyDescent="0.25">
      <c r="A30" s="165" t="s">
        <v>43</v>
      </c>
      <c r="B30" s="78" t="s">
        <v>250</v>
      </c>
      <c r="C30" s="233">
        <v>31100</v>
      </c>
      <c r="D30" s="170" t="e">
        <f>D31+#REF!</f>
        <v>#REF!</v>
      </c>
      <c r="E30" s="171" t="e">
        <f>E31+#REF!</f>
        <v>#REF!</v>
      </c>
    </row>
    <row r="31" spans="1:5" ht="21.75" customHeight="1" x14ac:dyDescent="0.25">
      <c r="A31" s="81" t="s">
        <v>249</v>
      </c>
      <c r="B31" s="80" t="s">
        <v>284</v>
      </c>
      <c r="C31" s="232">
        <v>21000</v>
      </c>
      <c r="D31" s="172">
        <v>2000</v>
      </c>
      <c r="E31" s="173">
        <v>2000</v>
      </c>
    </row>
    <row r="32" spans="1:5" ht="47.25" x14ac:dyDescent="0.25">
      <c r="A32" s="81" t="s">
        <v>247</v>
      </c>
      <c r="B32" s="80" t="s">
        <v>248</v>
      </c>
      <c r="C32" s="232">
        <v>21000</v>
      </c>
      <c r="D32" s="172">
        <v>2000</v>
      </c>
      <c r="E32" s="173">
        <v>2000</v>
      </c>
    </row>
    <row r="33" spans="1:5" ht="15" customHeight="1" x14ac:dyDescent="0.25">
      <c r="A33" s="83" t="s">
        <v>245</v>
      </c>
      <c r="B33" s="80" t="s">
        <v>246</v>
      </c>
      <c r="C33" s="232">
        <v>10100</v>
      </c>
      <c r="D33" s="172">
        <f>D34</f>
        <v>51000</v>
      </c>
      <c r="E33" s="174">
        <f>E34</f>
        <v>52000</v>
      </c>
    </row>
    <row r="34" spans="1:5" ht="46.5" customHeight="1" x14ac:dyDescent="0.25">
      <c r="A34" s="83" t="s">
        <v>243</v>
      </c>
      <c r="B34" s="80" t="s">
        <v>244</v>
      </c>
      <c r="C34" s="232">
        <v>10100</v>
      </c>
      <c r="D34" s="172">
        <f>D36+D35</f>
        <v>51000</v>
      </c>
      <c r="E34" s="174">
        <f>E36+E35</f>
        <v>52000</v>
      </c>
    </row>
    <row r="35" spans="1:5" ht="63" hidden="1" x14ac:dyDescent="0.25">
      <c r="A35" s="84" t="s">
        <v>242</v>
      </c>
      <c r="B35" s="80" t="s">
        <v>289</v>
      </c>
      <c r="C35" s="232"/>
      <c r="D35" s="172">
        <v>1000</v>
      </c>
      <c r="E35" s="174">
        <v>1000</v>
      </c>
    </row>
    <row r="36" spans="1:5" ht="63.75" hidden="1" customHeight="1" x14ac:dyDescent="0.25">
      <c r="A36" s="84" t="s">
        <v>241</v>
      </c>
      <c r="B36" s="80" t="s">
        <v>240</v>
      </c>
      <c r="C36" s="232"/>
      <c r="D36" s="172">
        <v>50000</v>
      </c>
      <c r="E36" s="174">
        <v>51000</v>
      </c>
    </row>
    <row r="37" spans="1:5" ht="31.5" hidden="1" x14ac:dyDescent="0.25">
      <c r="A37" s="85" t="s">
        <v>236</v>
      </c>
      <c r="B37" s="89" t="s">
        <v>237</v>
      </c>
      <c r="C37" s="234"/>
      <c r="D37" s="175"/>
      <c r="E37" s="176"/>
    </row>
    <row r="38" spans="1:5" ht="63" hidden="1" x14ac:dyDescent="0.25">
      <c r="A38" s="83" t="s">
        <v>238</v>
      </c>
      <c r="B38" s="86" t="s">
        <v>239</v>
      </c>
      <c r="C38" s="242"/>
      <c r="D38" s="177"/>
      <c r="E38" s="174"/>
    </row>
    <row r="39" spans="1:5" ht="78.75" hidden="1" x14ac:dyDescent="0.25">
      <c r="A39" s="83" t="s">
        <v>66</v>
      </c>
      <c r="B39" s="86" t="s">
        <v>65</v>
      </c>
      <c r="C39" s="242"/>
      <c r="D39" s="177"/>
      <c r="E39" s="174">
        <v>0</v>
      </c>
    </row>
    <row r="40" spans="1:5" ht="60" hidden="1" customHeight="1" x14ac:dyDescent="0.25">
      <c r="A40" s="84" t="s">
        <v>57</v>
      </c>
      <c r="B40" s="86" t="s">
        <v>58</v>
      </c>
      <c r="C40" s="242"/>
      <c r="D40" s="177"/>
      <c r="E40" s="174">
        <v>0</v>
      </c>
    </row>
    <row r="41" spans="1:5" ht="111.75" hidden="1" customHeight="1" x14ac:dyDescent="0.25">
      <c r="A41" s="335" t="s">
        <v>60</v>
      </c>
      <c r="B41" s="89" t="s">
        <v>59</v>
      </c>
      <c r="C41" s="234">
        <f>C42</f>
        <v>0</v>
      </c>
      <c r="D41" s="177"/>
      <c r="E41" s="174">
        <v>0</v>
      </c>
    </row>
    <row r="42" spans="1:5" ht="99" hidden="1" customHeight="1" x14ac:dyDescent="0.25">
      <c r="A42" s="87" t="s">
        <v>63</v>
      </c>
      <c r="B42" s="86" t="s">
        <v>61</v>
      </c>
      <c r="C42" s="242">
        <f>C43</f>
        <v>0</v>
      </c>
      <c r="D42" s="177"/>
      <c r="E42" s="174">
        <v>0</v>
      </c>
    </row>
    <row r="43" spans="1:5" ht="94.5" hidden="1" customHeight="1" x14ac:dyDescent="0.25">
      <c r="A43" s="87" t="s">
        <v>64</v>
      </c>
      <c r="B43" s="86" t="s">
        <v>62</v>
      </c>
      <c r="C43" s="242"/>
      <c r="D43" s="177"/>
      <c r="E43" s="174">
        <v>0</v>
      </c>
    </row>
    <row r="44" spans="1:5" customFormat="1" ht="38.25" customHeight="1" x14ac:dyDescent="0.25">
      <c r="A44" s="337" t="s">
        <v>580</v>
      </c>
      <c r="B44" s="192" t="s">
        <v>581</v>
      </c>
      <c r="C44" s="358">
        <f>C45</f>
        <v>36000</v>
      </c>
    </row>
    <row r="45" spans="1:5" customFormat="1" x14ac:dyDescent="0.25">
      <c r="A45" s="338" t="s">
        <v>582</v>
      </c>
      <c r="B45" s="193" t="s">
        <v>583</v>
      </c>
      <c r="C45" s="359">
        <f>C46</f>
        <v>36000</v>
      </c>
    </row>
    <row r="46" spans="1:5" customFormat="1" x14ac:dyDescent="0.25">
      <c r="A46" s="339" t="s">
        <v>584</v>
      </c>
      <c r="B46" s="193" t="s">
        <v>585</v>
      </c>
      <c r="C46" s="359">
        <f>C47</f>
        <v>36000</v>
      </c>
    </row>
    <row r="47" spans="1:5" customFormat="1" ht="33" x14ac:dyDescent="0.25">
      <c r="A47" s="340" t="s">
        <v>586</v>
      </c>
      <c r="B47" s="193" t="s">
        <v>587</v>
      </c>
      <c r="C47" s="359">
        <v>36000</v>
      </c>
    </row>
    <row r="48" spans="1:5" x14ac:dyDescent="0.25">
      <c r="A48" s="88" t="s">
        <v>17</v>
      </c>
      <c r="B48" s="89" t="s">
        <v>68</v>
      </c>
      <c r="C48" s="234">
        <f>C49</f>
        <v>9891400</v>
      </c>
      <c r="D48" s="175" t="e">
        <f>D49</f>
        <v>#REF!</v>
      </c>
      <c r="E48" s="176" t="e">
        <f>E49</f>
        <v>#REF!</v>
      </c>
    </row>
    <row r="49" spans="1:5" ht="47.25" x14ac:dyDescent="0.25">
      <c r="A49" s="85" t="s">
        <v>18</v>
      </c>
      <c r="B49" s="86" t="s">
        <v>69</v>
      </c>
      <c r="C49" s="242">
        <f>C62+C57+C50+C54</f>
        <v>9891400</v>
      </c>
      <c r="D49" s="177" t="e">
        <f>#REF!+D54+D57</f>
        <v>#REF!</v>
      </c>
      <c r="E49" s="174" t="e">
        <f>#REF!+E54+E57</f>
        <v>#REF!</v>
      </c>
    </row>
    <row r="50" spans="1:5" ht="15.75" customHeight="1" x14ac:dyDescent="0.25">
      <c r="A50" s="97" t="s">
        <v>287</v>
      </c>
      <c r="B50" s="89" t="s">
        <v>572</v>
      </c>
      <c r="C50" s="234">
        <f>C51</f>
        <v>9438800</v>
      </c>
      <c r="D50" s="177"/>
      <c r="E50" s="174"/>
    </row>
    <row r="51" spans="1:5" ht="15.75" customHeight="1" x14ac:dyDescent="0.25">
      <c r="A51" s="97" t="s">
        <v>20</v>
      </c>
      <c r="B51" s="89" t="s">
        <v>572</v>
      </c>
      <c r="C51" s="242">
        <f>C52+C53</f>
        <v>9438800</v>
      </c>
      <c r="D51" s="177"/>
      <c r="E51" s="174"/>
    </row>
    <row r="52" spans="1:5" ht="0.75" customHeight="1" x14ac:dyDescent="0.25">
      <c r="A52" s="91" t="s">
        <v>67</v>
      </c>
      <c r="B52" s="86" t="s">
        <v>563</v>
      </c>
      <c r="C52" s="242">
        <v>0</v>
      </c>
      <c r="D52" s="177">
        <v>0</v>
      </c>
      <c r="E52" s="174">
        <v>0</v>
      </c>
    </row>
    <row r="53" spans="1:5" ht="48.75" customHeight="1" x14ac:dyDescent="0.25">
      <c r="A53" s="92" t="s">
        <v>659</v>
      </c>
      <c r="B53" s="86" t="s">
        <v>646</v>
      </c>
      <c r="C53" s="242">
        <v>9438800</v>
      </c>
      <c r="D53" s="177">
        <v>1421400</v>
      </c>
      <c r="E53" s="174">
        <v>1381300</v>
      </c>
    </row>
    <row r="54" spans="1:5" s="102" customFormat="1" ht="36" customHeight="1" x14ac:dyDescent="0.25">
      <c r="A54" s="163" t="s">
        <v>292</v>
      </c>
      <c r="B54" s="164">
        <v>2.02200000000001E+16</v>
      </c>
      <c r="C54" s="234">
        <f>C55</f>
        <v>300000</v>
      </c>
      <c r="D54" s="175">
        <f>D55</f>
        <v>509900</v>
      </c>
      <c r="E54" s="176">
        <f>E55</f>
        <v>548900</v>
      </c>
    </row>
    <row r="55" spans="1:5" ht="26.25" customHeight="1" x14ac:dyDescent="0.25">
      <c r="A55" s="90" t="s">
        <v>140</v>
      </c>
      <c r="B55" s="94">
        <v>2.02299990000001E+16</v>
      </c>
      <c r="C55" s="242">
        <f>C56</f>
        <v>300000</v>
      </c>
      <c r="D55" s="177">
        <v>509900</v>
      </c>
      <c r="E55" s="174">
        <v>548900</v>
      </c>
    </row>
    <row r="56" spans="1:5" ht="30.75" customHeight="1" x14ac:dyDescent="0.25">
      <c r="A56" s="90" t="s">
        <v>293</v>
      </c>
      <c r="B56" s="94">
        <v>2.02299991000001E+16</v>
      </c>
      <c r="C56" s="242">
        <v>300000</v>
      </c>
      <c r="D56" s="177">
        <v>509900</v>
      </c>
      <c r="E56" s="174">
        <v>548900</v>
      </c>
    </row>
    <row r="57" spans="1:5" s="102" customFormat="1" ht="31.5" x14ac:dyDescent="0.25">
      <c r="A57" s="163" t="s">
        <v>288</v>
      </c>
      <c r="B57" s="89" t="s">
        <v>564</v>
      </c>
      <c r="C57" s="234">
        <f>C60+C58</f>
        <v>152300</v>
      </c>
      <c r="D57" s="175" t="e">
        <f>D60+#REF!</f>
        <v>#REF!</v>
      </c>
      <c r="E57" s="176" t="e">
        <f>E60+#REF!</f>
        <v>#REF!</v>
      </c>
    </row>
    <row r="58" spans="1:5" ht="47.25" x14ac:dyDescent="0.25">
      <c r="A58" s="96" t="s">
        <v>203</v>
      </c>
      <c r="B58" s="94" t="s">
        <v>567</v>
      </c>
      <c r="C58" s="356">
        <f>C59</f>
        <v>700</v>
      </c>
      <c r="D58" s="177">
        <v>600</v>
      </c>
      <c r="E58" s="174">
        <v>600</v>
      </c>
    </row>
    <row r="59" spans="1:5" ht="47.25" x14ac:dyDescent="0.25">
      <c r="A59" s="96" t="s">
        <v>205</v>
      </c>
      <c r="B59" s="94" t="s">
        <v>568</v>
      </c>
      <c r="C59" s="242">
        <v>700</v>
      </c>
      <c r="D59" s="177">
        <v>600</v>
      </c>
      <c r="E59" s="174">
        <v>600</v>
      </c>
    </row>
    <row r="60" spans="1:5" ht="47.25" x14ac:dyDescent="0.25">
      <c r="A60" s="341" t="s">
        <v>655</v>
      </c>
      <c r="B60" s="94" t="s">
        <v>565</v>
      </c>
      <c r="C60" s="356">
        <f>C61</f>
        <v>151600</v>
      </c>
      <c r="D60" s="177">
        <f>D61</f>
        <v>35100</v>
      </c>
      <c r="E60" s="174">
        <f>E61</f>
        <v>35100</v>
      </c>
    </row>
    <row r="61" spans="1:5" ht="66.75" customHeight="1" x14ac:dyDescent="0.25">
      <c r="A61" s="341" t="s">
        <v>647</v>
      </c>
      <c r="B61" s="94" t="s">
        <v>566</v>
      </c>
      <c r="C61" s="242">
        <v>151600</v>
      </c>
      <c r="D61" s="177">
        <v>35100</v>
      </c>
      <c r="E61" s="174">
        <v>35100</v>
      </c>
    </row>
    <row r="62" spans="1:5" s="102" customFormat="1" ht="18.75" customHeight="1" x14ac:dyDescent="0.25">
      <c r="A62" s="163" t="s">
        <v>23</v>
      </c>
      <c r="B62" s="164" t="s">
        <v>569</v>
      </c>
      <c r="C62" s="234">
        <f>C63</f>
        <v>300</v>
      </c>
      <c r="D62" s="175">
        <f>D63</f>
        <v>509900</v>
      </c>
      <c r="E62" s="176">
        <f>E63</f>
        <v>548900</v>
      </c>
    </row>
    <row r="63" spans="1:5" ht="34.5" customHeight="1" x14ac:dyDescent="0.25">
      <c r="A63" s="90" t="s">
        <v>285</v>
      </c>
      <c r="B63" s="94" t="s">
        <v>570</v>
      </c>
      <c r="C63" s="242">
        <f>C64</f>
        <v>300</v>
      </c>
      <c r="D63" s="177">
        <v>509900</v>
      </c>
      <c r="E63" s="174">
        <v>548900</v>
      </c>
    </row>
    <row r="64" spans="1:5" ht="30.75" customHeight="1" x14ac:dyDescent="0.25">
      <c r="A64" s="90" t="s">
        <v>286</v>
      </c>
      <c r="B64" s="94" t="s">
        <v>571</v>
      </c>
      <c r="C64" s="242">
        <v>300</v>
      </c>
      <c r="D64" s="177">
        <v>509900</v>
      </c>
      <c r="E64" s="174">
        <v>548900</v>
      </c>
    </row>
    <row r="65" spans="1:7" x14ac:dyDescent="0.25">
      <c r="A65" s="97" t="s">
        <v>24</v>
      </c>
      <c r="B65" s="89"/>
      <c r="C65" s="234">
        <f>C10+C48</f>
        <v>10411360</v>
      </c>
      <c r="D65" s="175" t="e">
        <f>D10+D48</f>
        <v>#REF!</v>
      </c>
      <c r="E65" s="175" t="e">
        <f>E10+E48</f>
        <v>#REF!</v>
      </c>
    </row>
    <row r="68" spans="1:7" x14ac:dyDescent="0.25">
      <c r="E68" s="98"/>
    </row>
    <row r="69" spans="1:7" ht="37.5" x14ac:dyDescent="0.3">
      <c r="A69" s="99" t="s">
        <v>588</v>
      </c>
      <c r="B69" s="361" t="s">
        <v>589</v>
      </c>
      <c r="C69" s="361"/>
      <c r="D69" s="361"/>
      <c r="E69" s="361"/>
      <c r="G69" s="206"/>
    </row>
  </sheetData>
  <mergeCells count="2">
    <mergeCell ref="A6:E7"/>
    <mergeCell ref="B69:E69"/>
  </mergeCells>
  <pageMargins left="0.70866141732283472" right="0.70866141732283472" top="0.74803149606299213" bottom="0.74803149606299213" header="0.31496062992125984" footer="0.31496062992125984"/>
  <pageSetup paperSize="9" scale="77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155</v>
      </c>
    </row>
    <row r="2" spans="1:7" x14ac:dyDescent="0.25">
      <c r="D2" s="18" t="s">
        <v>118</v>
      </c>
    </row>
    <row r="3" spans="1:7" x14ac:dyDescent="0.25">
      <c r="D3" s="5" t="s">
        <v>211</v>
      </c>
    </row>
    <row r="4" spans="1:7" x14ac:dyDescent="0.25">
      <c r="D4" s="18" t="s">
        <v>230</v>
      </c>
    </row>
    <row r="5" spans="1:7" x14ac:dyDescent="0.25">
      <c r="D5" s="18"/>
      <c r="E5" s="18"/>
    </row>
    <row r="6" spans="1:7" x14ac:dyDescent="0.25">
      <c r="A6" s="369" t="s">
        <v>153</v>
      </c>
      <c r="B6" s="369"/>
      <c r="C6" s="370"/>
      <c r="D6" s="370"/>
      <c r="E6" s="370"/>
      <c r="F6" s="370"/>
      <c r="G6" s="4"/>
    </row>
    <row r="7" spans="1:7" x14ac:dyDescent="0.25">
      <c r="A7" s="369" t="s">
        <v>223</v>
      </c>
      <c r="B7" s="369"/>
      <c r="C7" s="369"/>
      <c r="D7" s="369"/>
      <c r="E7" s="369"/>
      <c r="F7" s="369"/>
      <c r="G7" s="7"/>
    </row>
    <row r="8" spans="1:7" x14ac:dyDescent="0.25">
      <c r="A8" s="369" t="s">
        <v>258</v>
      </c>
      <c r="B8" s="369"/>
      <c r="C8" s="369"/>
      <c r="D8" s="369"/>
      <c r="E8" s="369"/>
      <c r="F8" s="369"/>
      <c r="G8" s="7"/>
    </row>
    <row r="9" spans="1:7" x14ac:dyDescent="0.25">
      <c r="A9" s="47" t="s">
        <v>81</v>
      </c>
      <c r="B9" s="47" t="s">
        <v>81</v>
      </c>
      <c r="C9" s="47" t="s">
        <v>81</v>
      </c>
      <c r="D9" s="48" t="s">
        <v>81</v>
      </c>
      <c r="E9" s="48" t="s">
        <v>81</v>
      </c>
      <c r="F9" s="47"/>
      <c r="G9" s="47" t="s">
        <v>143</v>
      </c>
    </row>
    <row r="10" spans="1:7" x14ac:dyDescent="0.25">
      <c r="A10" s="395" t="s">
        <v>82</v>
      </c>
      <c r="B10" s="397" t="s">
        <v>152</v>
      </c>
      <c r="C10" s="397" t="s">
        <v>83</v>
      </c>
      <c r="D10" s="399" t="s">
        <v>116</v>
      </c>
      <c r="E10" s="399" t="s">
        <v>117</v>
      </c>
      <c r="F10" s="373" t="s">
        <v>3</v>
      </c>
      <c r="G10" s="374"/>
    </row>
    <row r="11" spans="1:7" x14ac:dyDescent="0.25">
      <c r="A11" s="396"/>
      <c r="B11" s="398"/>
      <c r="C11" s="398"/>
      <c r="D11" s="400"/>
      <c r="E11" s="400"/>
      <c r="F11" s="16">
        <v>2017</v>
      </c>
      <c r="G11" s="16">
        <v>2018</v>
      </c>
    </row>
    <row r="12" spans="1:7" ht="31.5" x14ac:dyDescent="0.25">
      <c r="A12" s="28" t="s">
        <v>215</v>
      </c>
      <c r="B12" s="29" t="s">
        <v>227</v>
      </c>
      <c r="C12" s="29"/>
      <c r="D12" s="30"/>
      <c r="E12" s="30"/>
      <c r="F12" s="23"/>
      <c r="G12" s="23"/>
    </row>
    <row r="13" spans="1:7" x14ac:dyDescent="0.25">
      <c r="A13" s="9" t="s">
        <v>84</v>
      </c>
      <c r="B13" s="29" t="s">
        <v>227</v>
      </c>
      <c r="C13" s="29" t="s">
        <v>85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 x14ac:dyDescent="0.25">
      <c r="A14" s="9" t="s">
        <v>86</v>
      </c>
      <c r="B14" s="29" t="s">
        <v>227</v>
      </c>
      <c r="C14" s="29" t="s">
        <v>87</v>
      </c>
      <c r="D14" s="30"/>
      <c r="E14" s="30"/>
      <c r="F14" s="42">
        <f>F15</f>
        <v>262000</v>
      </c>
      <c r="G14" s="42">
        <f>G15</f>
        <v>263000</v>
      </c>
    </row>
    <row r="15" spans="1:7" x14ac:dyDescent="0.25">
      <c r="A15" s="34" t="s">
        <v>121</v>
      </c>
      <c r="B15" s="29" t="s">
        <v>227</v>
      </c>
      <c r="C15" s="29" t="s">
        <v>87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 x14ac:dyDescent="0.25">
      <c r="A16" s="12" t="s">
        <v>119</v>
      </c>
      <c r="B16" s="32" t="s">
        <v>227</v>
      </c>
      <c r="C16" s="32" t="s">
        <v>87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 x14ac:dyDescent="0.25">
      <c r="A17" s="12" t="s">
        <v>124</v>
      </c>
      <c r="B17" s="32" t="s">
        <v>227</v>
      </c>
      <c r="C17" s="37" t="s">
        <v>87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 x14ac:dyDescent="0.25">
      <c r="A18" s="34" t="s">
        <v>123</v>
      </c>
      <c r="B18" s="29" t="s">
        <v>227</v>
      </c>
      <c r="C18" s="35" t="s">
        <v>89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 x14ac:dyDescent="0.25">
      <c r="A19" s="31" t="s">
        <v>119</v>
      </c>
      <c r="B19" s="32" t="s">
        <v>227</v>
      </c>
      <c r="C19" s="37" t="s">
        <v>89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 x14ac:dyDescent="0.25">
      <c r="A20" s="12" t="s">
        <v>124</v>
      </c>
      <c r="B20" s="32" t="s">
        <v>227</v>
      </c>
      <c r="C20" s="37" t="s">
        <v>89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 x14ac:dyDescent="0.25">
      <c r="A21" s="31" t="s">
        <v>125</v>
      </c>
      <c r="B21" s="32" t="s">
        <v>227</v>
      </c>
      <c r="C21" s="37" t="s">
        <v>89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 x14ac:dyDescent="0.25">
      <c r="A22" s="39" t="s">
        <v>120</v>
      </c>
      <c r="B22" s="32" t="s">
        <v>227</v>
      </c>
      <c r="C22" s="37" t="s">
        <v>89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 x14ac:dyDescent="0.25">
      <c r="A23" s="31" t="s">
        <v>127</v>
      </c>
      <c r="B23" s="32" t="s">
        <v>227</v>
      </c>
      <c r="C23" s="37" t="s">
        <v>89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50" customFormat="1" ht="31.5" x14ac:dyDescent="0.25">
      <c r="A24" s="145" t="s">
        <v>120</v>
      </c>
      <c r="B24" s="146" t="s">
        <v>227</v>
      </c>
      <c r="C24" s="146" t="s">
        <v>97</v>
      </c>
      <c r="D24" s="147">
        <v>7703387010</v>
      </c>
      <c r="E24" s="148">
        <v>244</v>
      </c>
      <c r="F24" s="149">
        <v>10000</v>
      </c>
      <c r="G24" s="149">
        <v>10000</v>
      </c>
    </row>
    <row r="25" spans="1:7" ht="34.5" customHeight="1" x14ac:dyDescent="0.25">
      <c r="A25" s="9" t="s">
        <v>90</v>
      </c>
      <c r="B25" s="29" t="s">
        <v>227</v>
      </c>
      <c r="C25" s="35" t="s">
        <v>91</v>
      </c>
      <c r="D25" s="36"/>
      <c r="E25" s="36"/>
      <c r="F25" s="42">
        <f>F26</f>
        <v>9000</v>
      </c>
      <c r="G25" s="42">
        <f>G26</f>
        <v>9000</v>
      </c>
    </row>
    <row r="26" spans="1:7" ht="31.5" x14ac:dyDescent="0.25">
      <c r="A26" s="31" t="s">
        <v>126</v>
      </c>
      <c r="B26" s="32" t="s">
        <v>227</v>
      </c>
      <c r="C26" s="37" t="s">
        <v>91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 x14ac:dyDescent="0.25">
      <c r="A27" s="31" t="s">
        <v>23</v>
      </c>
      <c r="B27" s="32" t="s">
        <v>227</v>
      </c>
      <c r="C27" s="37" t="s">
        <v>91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5" customFormat="1" x14ac:dyDescent="0.25">
      <c r="A28" s="34" t="s">
        <v>225</v>
      </c>
      <c r="B28" s="36">
        <v>996</v>
      </c>
      <c r="C28" s="37"/>
      <c r="D28" s="35" t="s">
        <v>261</v>
      </c>
      <c r="E28" s="38"/>
      <c r="F28" s="42">
        <f>F29</f>
        <v>95000</v>
      </c>
      <c r="G28" s="42">
        <f>G29</f>
        <v>0</v>
      </c>
    </row>
    <row r="29" spans="1:7" s="105" customFormat="1" x14ac:dyDescent="0.25">
      <c r="A29" s="31" t="s">
        <v>228</v>
      </c>
      <c r="B29" s="38">
        <v>996</v>
      </c>
      <c r="C29" s="37" t="s">
        <v>226</v>
      </c>
      <c r="D29" s="37" t="s">
        <v>261</v>
      </c>
      <c r="E29" s="38">
        <v>800</v>
      </c>
      <c r="F29" s="40">
        <v>95000</v>
      </c>
      <c r="G29" s="40">
        <v>0</v>
      </c>
    </row>
    <row r="30" spans="1:7" s="105" customFormat="1" x14ac:dyDescent="0.25">
      <c r="A30" s="31" t="s">
        <v>229</v>
      </c>
      <c r="B30" s="38">
        <v>996</v>
      </c>
      <c r="C30" s="37" t="s">
        <v>226</v>
      </c>
      <c r="D30" s="37" t="s">
        <v>262</v>
      </c>
      <c r="E30" s="38">
        <v>880</v>
      </c>
      <c r="F30" s="40">
        <v>95000</v>
      </c>
      <c r="G30" s="40">
        <v>0</v>
      </c>
    </row>
    <row r="31" spans="1:7" x14ac:dyDescent="0.25">
      <c r="A31" s="9" t="s">
        <v>92</v>
      </c>
      <c r="B31" s="29" t="s">
        <v>227</v>
      </c>
      <c r="C31" s="35" t="s">
        <v>93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 x14ac:dyDescent="0.25">
      <c r="A32" s="31" t="s">
        <v>129</v>
      </c>
      <c r="B32" s="32" t="s">
        <v>227</v>
      </c>
      <c r="C32" s="37" t="s">
        <v>93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 x14ac:dyDescent="0.25">
      <c r="A33" s="31" t="s">
        <v>130</v>
      </c>
      <c r="B33" s="32" t="s">
        <v>227</v>
      </c>
      <c r="C33" s="37" t="s">
        <v>93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 x14ac:dyDescent="0.25">
      <c r="A34" s="142" t="s">
        <v>233</v>
      </c>
      <c r="B34" s="29" t="s">
        <v>227</v>
      </c>
      <c r="C34" s="35" t="s">
        <v>231</v>
      </c>
      <c r="D34" s="36"/>
      <c r="E34" s="36"/>
      <c r="F34" s="42">
        <f>F35</f>
        <v>700</v>
      </c>
      <c r="G34" s="42">
        <f>G35</f>
        <v>700</v>
      </c>
    </row>
    <row r="35" spans="1:7" ht="31.5" x14ac:dyDescent="0.25">
      <c r="A35" s="145" t="s">
        <v>120</v>
      </c>
      <c r="B35" s="32" t="s">
        <v>227</v>
      </c>
      <c r="C35" s="37" t="s">
        <v>231</v>
      </c>
      <c r="D35" s="38" t="s">
        <v>263</v>
      </c>
      <c r="E35" s="38"/>
      <c r="F35" s="40">
        <v>700</v>
      </c>
      <c r="G35" s="40">
        <v>700</v>
      </c>
    </row>
    <row r="36" spans="1:7" x14ac:dyDescent="0.25">
      <c r="A36" s="31" t="s">
        <v>234</v>
      </c>
      <c r="B36" s="32" t="s">
        <v>227</v>
      </c>
      <c r="C36" s="37" t="s">
        <v>231</v>
      </c>
      <c r="D36" s="38" t="s">
        <v>263</v>
      </c>
      <c r="E36" s="38">
        <v>244</v>
      </c>
      <c r="F36" s="40">
        <v>700</v>
      </c>
      <c r="G36" s="40">
        <v>700</v>
      </c>
    </row>
    <row r="37" spans="1:7" x14ac:dyDescent="0.25">
      <c r="A37" s="9" t="s">
        <v>147</v>
      </c>
      <c r="B37" s="21" t="s">
        <v>227</v>
      </c>
      <c r="C37" s="35" t="s">
        <v>148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 x14ac:dyDescent="0.25">
      <c r="A38" s="31" t="s">
        <v>146</v>
      </c>
      <c r="B38" s="37" t="s">
        <v>227</v>
      </c>
      <c r="C38" s="37" t="s">
        <v>145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 x14ac:dyDescent="0.25">
      <c r="A39" s="22" t="s">
        <v>144</v>
      </c>
      <c r="B39" s="37" t="s">
        <v>227</v>
      </c>
      <c r="C39" s="37" t="s">
        <v>145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 x14ac:dyDescent="0.25">
      <c r="A40" s="31" t="s">
        <v>119</v>
      </c>
      <c r="B40" s="37" t="s">
        <v>227</v>
      </c>
      <c r="C40" s="37" t="s">
        <v>145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 x14ac:dyDescent="0.25">
      <c r="A41" s="39" t="s">
        <v>120</v>
      </c>
      <c r="B41" s="37" t="s">
        <v>227</v>
      </c>
      <c r="C41" s="37" t="s">
        <v>145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 x14ac:dyDescent="0.25">
      <c r="A42" s="9" t="s">
        <v>94</v>
      </c>
      <c r="B42" s="35" t="s">
        <v>227</v>
      </c>
      <c r="C42" s="35" t="s">
        <v>95</v>
      </c>
      <c r="D42" s="36"/>
      <c r="E42" s="36"/>
      <c r="F42" s="42">
        <f>F44+F46</f>
        <v>31800</v>
      </c>
      <c r="G42" s="42">
        <f>G44+G46</f>
        <v>58800</v>
      </c>
    </row>
    <row r="43" spans="1:7" s="150" customFormat="1" ht="31.5" x14ac:dyDescent="0.25">
      <c r="A43" s="151" t="s">
        <v>96</v>
      </c>
      <c r="B43" s="152" t="s">
        <v>227</v>
      </c>
      <c r="C43" s="152" t="s">
        <v>97</v>
      </c>
      <c r="D43" s="153"/>
      <c r="E43" s="153"/>
      <c r="F43" s="154">
        <f>F44</f>
        <v>10800</v>
      </c>
      <c r="G43" s="154">
        <f>G44</f>
        <v>10800</v>
      </c>
    </row>
    <row r="44" spans="1:7" s="150" customFormat="1" ht="31.5" x14ac:dyDescent="0.25">
      <c r="A44" s="155" t="s">
        <v>96</v>
      </c>
      <c r="B44" s="146" t="s">
        <v>227</v>
      </c>
      <c r="C44" s="146" t="s">
        <v>97</v>
      </c>
      <c r="D44" s="147">
        <v>7703300000</v>
      </c>
      <c r="E44" s="148"/>
      <c r="F44" s="149">
        <f>F45</f>
        <v>10800</v>
      </c>
      <c r="G44" s="149">
        <f>G45</f>
        <v>10800</v>
      </c>
    </row>
    <row r="45" spans="1:7" s="150" customFormat="1" ht="31.5" x14ac:dyDescent="0.25">
      <c r="A45" s="145" t="s">
        <v>120</v>
      </c>
      <c r="B45" s="146" t="s">
        <v>227</v>
      </c>
      <c r="C45" s="146" t="s">
        <v>97</v>
      </c>
      <c r="D45" s="147">
        <v>7703387010</v>
      </c>
      <c r="E45" s="148">
        <v>540</v>
      </c>
      <c r="F45" s="149">
        <v>10800</v>
      </c>
      <c r="G45" s="149">
        <v>10800</v>
      </c>
    </row>
    <row r="46" spans="1:7" s="150" customFormat="1" ht="31.5" x14ac:dyDescent="0.25">
      <c r="A46" s="151" t="s">
        <v>131</v>
      </c>
      <c r="B46" s="152" t="s">
        <v>227</v>
      </c>
      <c r="C46" s="152" t="s">
        <v>99</v>
      </c>
      <c r="D46" s="153"/>
      <c r="E46" s="153"/>
      <c r="F46" s="154">
        <f>F47</f>
        <v>21000</v>
      </c>
      <c r="G46" s="154">
        <f>G47</f>
        <v>48000</v>
      </c>
    </row>
    <row r="47" spans="1:7" ht="31.5" x14ac:dyDescent="0.25">
      <c r="A47" s="39" t="s">
        <v>120</v>
      </c>
      <c r="B47" s="37" t="s">
        <v>227</v>
      </c>
      <c r="C47" s="37" t="s">
        <v>99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 x14ac:dyDescent="0.25">
      <c r="A48" s="9" t="s">
        <v>100</v>
      </c>
      <c r="B48" s="35" t="s">
        <v>227</v>
      </c>
      <c r="C48" s="35" t="s">
        <v>101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 x14ac:dyDescent="0.25">
      <c r="A49" s="31" t="s">
        <v>102</v>
      </c>
      <c r="B49" s="37" t="s">
        <v>227</v>
      </c>
      <c r="C49" s="37" t="s">
        <v>103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 x14ac:dyDescent="0.25">
      <c r="A50" s="43" t="s">
        <v>135</v>
      </c>
      <c r="B50" s="37" t="s">
        <v>227</v>
      </c>
      <c r="C50" s="37" t="s">
        <v>103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 x14ac:dyDescent="0.25">
      <c r="A51" s="39" t="s">
        <v>120</v>
      </c>
      <c r="B51" s="37" t="s">
        <v>227</v>
      </c>
      <c r="C51" s="37" t="s">
        <v>103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 x14ac:dyDescent="0.25">
      <c r="A52" s="9" t="s">
        <v>104</v>
      </c>
      <c r="B52" s="35" t="s">
        <v>227</v>
      </c>
      <c r="C52" s="35" t="s">
        <v>105</v>
      </c>
      <c r="D52" s="36"/>
      <c r="E52" s="36"/>
      <c r="F52" s="42">
        <f>F53</f>
        <v>45000</v>
      </c>
      <c r="G52" s="42">
        <f>G53</f>
        <v>98000</v>
      </c>
    </row>
    <row r="53" spans="1:7" x14ac:dyDescent="0.25">
      <c r="A53" s="34" t="s">
        <v>113</v>
      </c>
      <c r="B53" s="35" t="s">
        <v>227</v>
      </c>
      <c r="C53" s="35" t="s">
        <v>114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 x14ac:dyDescent="0.25">
      <c r="A54" s="45" t="s">
        <v>132</v>
      </c>
      <c r="B54" s="37" t="s">
        <v>227</v>
      </c>
      <c r="C54" s="37" t="s">
        <v>114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 x14ac:dyDescent="0.25">
      <c r="A55" s="39" t="s">
        <v>120</v>
      </c>
      <c r="B55" s="37" t="s">
        <v>227</v>
      </c>
      <c r="C55" s="37" t="s">
        <v>114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 x14ac:dyDescent="0.25">
      <c r="A56" s="45" t="s">
        <v>135</v>
      </c>
      <c r="B56" s="37" t="s">
        <v>227</v>
      </c>
      <c r="C56" s="37" t="s">
        <v>114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 x14ac:dyDescent="0.25">
      <c r="A57" s="39" t="s">
        <v>120</v>
      </c>
      <c r="B57" s="37" t="s">
        <v>227</v>
      </c>
      <c r="C57" s="37" t="s">
        <v>114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 x14ac:dyDescent="0.25">
      <c r="A58" s="45" t="s">
        <v>218</v>
      </c>
      <c r="B58" s="37" t="s">
        <v>227</v>
      </c>
      <c r="C58" s="37" t="s">
        <v>114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 x14ac:dyDescent="0.25">
      <c r="A59" s="39" t="s">
        <v>120</v>
      </c>
      <c r="B59" s="37" t="s">
        <v>227</v>
      </c>
      <c r="C59" s="37" t="s">
        <v>114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 x14ac:dyDescent="0.25">
      <c r="A60" s="45" t="s">
        <v>133</v>
      </c>
      <c r="B60" s="37" t="s">
        <v>227</v>
      </c>
      <c r="C60" s="37" t="s">
        <v>114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 x14ac:dyDescent="0.25">
      <c r="A61" s="39" t="s">
        <v>120</v>
      </c>
      <c r="B61" s="37" t="s">
        <v>227</v>
      </c>
      <c r="C61" s="37" t="s">
        <v>114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 x14ac:dyDescent="0.25">
      <c r="A62" s="45" t="s">
        <v>134</v>
      </c>
      <c r="B62" s="37" t="s">
        <v>227</v>
      </c>
      <c r="C62" s="37" t="s">
        <v>114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 x14ac:dyDescent="0.25">
      <c r="A63" s="39" t="s">
        <v>120</v>
      </c>
      <c r="B63" s="37" t="s">
        <v>227</v>
      </c>
      <c r="C63" s="37" t="s">
        <v>114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 x14ac:dyDescent="0.25">
      <c r="A64" s="9" t="s">
        <v>108</v>
      </c>
      <c r="B64" s="35" t="s">
        <v>227</v>
      </c>
      <c r="C64" s="35" t="s">
        <v>109</v>
      </c>
      <c r="D64" s="36"/>
      <c r="E64" s="36"/>
      <c r="F64" s="42">
        <f>F65+F70</f>
        <v>340000</v>
      </c>
      <c r="G64" s="42">
        <f>G65+G70</f>
        <v>340000</v>
      </c>
    </row>
    <row r="65" spans="1:7" x14ac:dyDescent="0.25">
      <c r="A65" s="31" t="s">
        <v>154</v>
      </c>
      <c r="B65" s="35" t="s">
        <v>227</v>
      </c>
      <c r="C65" s="35" t="s">
        <v>111</v>
      </c>
      <c r="D65" s="36"/>
      <c r="E65" s="36"/>
      <c r="F65" s="42">
        <f>F66</f>
        <v>208000</v>
      </c>
      <c r="G65" s="42">
        <f>G66</f>
        <v>208000</v>
      </c>
    </row>
    <row r="66" spans="1:7" ht="31.5" x14ac:dyDescent="0.25">
      <c r="A66" s="34" t="s">
        <v>202</v>
      </c>
      <c r="B66" s="37" t="s">
        <v>227</v>
      </c>
      <c r="C66" s="37" t="s">
        <v>111</v>
      </c>
      <c r="D66" s="69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 x14ac:dyDescent="0.25">
      <c r="A67" s="45" t="s">
        <v>128</v>
      </c>
      <c r="B67" s="37" t="s">
        <v>227</v>
      </c>
      <c r="C67" s="37" t="s">
        <v>111</v>
      </c>
      <c r="D67" s="69">
        <v>7700782110</v>
      </c>
      <c r="E67" s="38">
        <v>111</v>
      </c>
      <c r="F67" s="40">
        <v>195000</v>
      </c>
      <c r="G67" s="40">
        <v>195000</v>
      </c>
    </row>
    <row r="68" spans="1:7" ht="31.5" x14ac:dyDescent="0.25">
      <c r="A68" s="31" t="s">
        <v>125</v>
      </c>
      <c r="B68" s="37" t="s">
        <v>227</v>
      </c>
      <c r="C68" s="37" t="s">
        <v>111</v>
      </c>
      <c r="D68" s="69">
        <v>7700782190</v>
      </c>
      <c r="E68" s="38">
        <v>122</v>
      </c>
      <c r="F68" s="40">
        <v>1000</v>
      </c>
      <c r="G68" s="40">
        <v>1000</v>
      </c>
    </row>
    <row r="69" spans="1:7" ht="31.5" x14ac:dyDescent="0.25">
      <c r="A69" s="39" t="s">
        <v>120</v>
      </c>
      <c r="B69" s="37" t="s">
        <v>227</v>
      </c>
      <c r="C69" s="37" t="s">
        <v>111</v>
      </c>
      <c r="D69" s="69">
        <v>7700782190</v>
      </c>
      <c r="E69" s="38">
        <v>244</v>
      </c>
      <c r="F69" s="40">
        <v>12000</v>
      </c>
      <c r="G69" s="40">
        <v>12000</v>
      </c>
    </row>
    <row r="70" spans="1:7" ht="31.5" x14ac:dyDescent="0.25">
      <c r="A70" s="70" t="s">
        <v>200</v>
      </c>
      <c r="B70" s="37" t="s">
        <v>227</v>
      </c>
      <c r="C70" s="37" t="s">
        <v>111</v>
      </c>
      <c r="D70" s="69">
        <v>7700800000</v>
      </c>
      <c r="E70" s="38"/>
      <c r="F70" s="42">
        <f>F71+F72</f>
        <v>132000</v>
      </c>
      <c r="G70" s="42">
        <f>G71+G72</f>
        <v>132000</v>
      </c>
    </row>
    <row r="71" spans="1:7" ht="31.5" x14ac:dyDescent="0.25">
      <c r="A71" s="45" t="s">
        <v>128</v>
      </c>
      <c r="B71" s="37" t="s">
        <v>227</v>
      </c>
      <c r="C71" s="37" t="s">
        <v>111</v>
      </c>
      <c r="D71" s="69">
        <v>7700882110</v>
      </c>
      <c r="E71" s="38">
        <v>111</v>
      </c>
      <c r="F71" s="40">
        <v>130000</v>
      </c>
      <c r="G71" s="40">
        <v>130000</v>
      </c>
    </row>
    <row r="72" spans="1:7" ht="31.5" x14ac:dyDescent="0.25">
      <c r="A72" s="39" t="s">
        <v>120</v>
      </c>
      <c r="B72" s="37" t="s">
        <v>227</v>
      </c>
      <c r="C72" s="37" t="s">
        <v>111</v>
      </c>
      <c r="D72" s="69">
        <v>7700882190</v>
      </c>
      <c r="E72" s="38">
        <v>244</v>
      </c>
      <c r="F72" s="40">
        <v>2000</v>
      </c>
      <c r="G72" s="40">
        <v>2000</v>
      </c>
    </row>
    <row r="73" spans="1:7" s="115" customFormat="1" x14ac:dyDescent="0.25">
      <c r="A73" s="111" t="s">
        <v>222</v>
      </c>
      <c r="B73" s="112">
        <v>996</v>
      </c>
      <c r="C73" s="112"/>
      <c r="D73" s="113"/>
      <c r="E73" s="38"/>
      <c r="F73" s="114">
        <f>F74</f>
        <v>30000</v>
      </c>
      <c r="G73" s="114">
        <f>G74</f>
        <v>30000</v>
      </c>
    </row>
    <row r="74" spans="1:7" s="105" customFormat="1" ht="34.5" customHeight="1" x14ac:dyDescent="0.25">
      <c r="A74" s="116" t="s">
        <v>221</v>
      </c>
      <c r="B74" s="117">
        <v>996</v>
      </c>
      <c r="C74" s="117">
        <v>1001</v>
      </c>
      <c r="D74" s="118" t="s">
        <v>264</v>
      </c>
      <c r="E74" s="38">
        <v>321</v>
      </c>
      <c r="F74" s="119">
        <f>F75</f>
        <v>30000</v>
      </c>
      <c r="G74" s="119">
        <f>G75</f>
        <v>30000</v>
      </c>
    </row>
    <row r="75" spans="1:7" s="105" customFormat="1" x14ac:dyDescent="0.25">
      <c r="A75" s="116" t="s">
        <v>217</v>
      </c>
      <c r="B75" s="117">
        <v>996</v>
      </c>
      <c r="C75" s="117">
        <v>1001</v>
      </c>
      <c r="D75" s="118" t="s">
        <v>264</v>
      </c>
      <c r="E75" s="38">
        <v>321</v>
      </c>
      <c r="F75" s="119">
        <v>30000</v>
      </c>
      <c r="G75" s="119">
        <v>30000</v>
      </c>
    </row>
    <row r="76" spans="1:7" x14ac:dyDescent="0.25">
      <c r="A76" s="9" t="s">
        <v>112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 x14ac:dyDescent="0.3">
      <c r="A78" s="1" t="s">
        <v>209</v>
      </c>
      <c r="B78" s="104"/>
      <c r="C78" s="104"/>
      <c r="F78" s="3"/>
      <c r="G78" s="3" t="s">
        <v>210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65" bestFit="1" customWidth="1"/>
    <col min="2" max="2" width="9.140625" style="65"/>
    <col min="3" max="5" width="12.28515625" style="65" bestFit="1" customWidth="1"/>
    <col min="6" max="16384" width="9.140625" style="65"/>
  </cols>
  <sheetData>
    <row r="2" spans="1:8" x14ac:dyDescent="0.35">
      <c r="A2" s="65" t="s">
        <v>199</v>
      </c>
    </row>
    <row r="3" spans="1:8" x14ac:dyDescent="0.35">
      <c r="A3" s="67"/>
      <c r="B3" s="67"/>
      <c r="C3" s="67" t="s">
        <v>197</v>
      </c>
      <c r="D3" s="67">
        <v>2015</v>
      </c>
      <c r="E3" s="67">
        <v>2016</v>
      </c>
      <c r="F3" s="67"/>
      <c r="G3" s="67"/>
      <c r="H3" s="67"/>
    </row>
    <row r="4" spans="1:8" s="66" customFormat="1" x14ac:dyDescent="0.35">
      <c r="A4" s="68">
        <v>100</v>
      </c>
      <c r="B4" s="68"/>
      <c r="C4" s="68">
        <f>C6+C7+C8+C9</f>
        <v>4768200</v>
      </c>
      <c r="D4" s="68">
        <f>D6+D7+D8+D9</f>
        <v>4259000</v>
      </c>
      <c r="E4" s="68">
        <f>E6+E7+E8+E9</f>
        <v>3929600</v>
      </c>
      <c r="F4" s="68"/>
      <c r="G4" s="68"/>
      <c r="H4" s="68"/>
    </row>
    <row r="5" spans="1:8" x14ac:dyDescent="0.35">
      <c r="A5" s="67"/>
      <c r="B5" s="67"/>
      <c r="C5" s="67"/>
      <c r="D5" s="67"/>
      <c r="E5" s="67"/>
      <c r="F5" s="67"/>
      <c r="G5" s="67"/>
      <c r="H5" s="67"/>
    </row>
    <row r="6" spans="1:8" x14ac:dyDescent="0.35">
      <c r="A6" s="67">
        <v>102</v>
      </c>
      <c r="B6" s="67"/>
      <c r="C6" s="67">
        <v>971000</v>
      </c>
      <c r="D6" s="67">
        <v>971000</v>
      </c>
      <c r="E6" s="67">
        <v>971000</v>
      </c>
      <c r="F6" s="67"/>
      <c r="G6" s="67"/>
      <c r="H6" s="67"/>
    </row>
    <row r="7" spans="1:8" x14ac:dyDescent="0.35">
      <c r="A7" s="67">
        <v>104</v>
      </c>
      <c r="B7" s="67"/>
      <c r="C7" s="67">
        <v>3751683</v>
      </c>
      <c r="D7" s="67">
        <v>3242483</v>
      </c>
      <c r="E7" s="67">
        <v>2913083</v>
      </c>
      <c r="F7" s="67"/>
      <c r="G7" s="67"/>
      <c r="H7" s="67"/>
    </row>
    <row r="8" spans="1:8" x14ac:dyDescent="0.35">
      <c r="A8" s="67">
        <v>106</v>
      </c>
      <c r="B8" s="67"/>
      <c r="C8" s="67">
        <v>33517</v>
      </c>
      <c r="D8" s="67">
        <v>33517</v>
      </c>
      <c r="E8" s="67">
        <v>33517</v>
      </c>
      <c r="F8" s="67"/>
      <c r="G8" s="67"/>
      <c r="H8" s="67"/>
    </row>
    <row r="9" spans="1:8" x14ac:dyDescent="0.35">
      <c r="A9" s="67">
        <v>111</v>
      </c>
      <c r="B9" s="67"/>
      <c r="C9" s="67">
        <v>12000</v>
      </c>
      <c r="D9" s="67">
        <v>12000</v>
      </c>
      <c r="E9" s="67">
        <v>12000</v>
      </c>
      <c r="F9" s="67"/>
      <c r="G9" s="67"/>
      <c r="H9" s="67"/>
    </row>
    <row r="10" spans="1:8" x14ac:dyDescent="0.35">
      <c r="A10" s="67"/>
      <c r="B10" s="67"/>
      <c r="C10" s="67"/>
      <c r="D10" s="67"/>
      <c r="E10" s="67"/>
      <c r="F10" s="67"/>
      <c r="G10" s="67"/>
      <c r="H10" s="67"/>
    </row>
    <row r="11" spans="1:8" s="66" customFormat="1" x14ac:dyDescent="0.35">
      <c r="A11" s="68">
        <v>203</v>
      </c>
      <c r="B11" s="68"/>
      <c r="C11" s="68">
        <v>183000</v>
      </c>
      <c r="D11" s="68">
        <v>183500</v>
      </c>
      <c r="E11" s="68">
        <v>183500</v>
      </c>
      <c r="F11" s="68"/>
      <c r="G11" s="68"/>
      <c r="H11" s="68"/>
    </row>
    <row r="12" spans="1:8" x14ac:dyDescent="0.35">
      <c r="A12" s="67"/>
      <c r="B12" s="67"/>
      <c r="C12" s="67"/>
      <c r="D12" s="67"/>
      <c r="E12" s="67"/>
      <c r="F12" s="67"/>
      <c r="G12" s="67"/>
      <c r="H12" s="67"/>
    </row>
    <row r="13" spans="1:8" x14ac:dyDescent="0.35">
      <c r="A13" s="68">
        <v>300</v>
      </c>
      <c r="B13" s="68"/>
      <c r="C13" s="68">
        <f>C14+C15</f>
        <v>956000</v>
      </c>
      <c r="D13" s="68">
        <f>D14+D15</f>
        <v>980000</v>
      </c>
      <c r="E13" s="68">
        <f>E14+E15</f>
        <v>980000</v>
      </c>
      <c r="F13" s="67"/>
      <c r="G13" s="67"/>
      <c r="H13" s="67"/>
    </row>
    <row r="14" spans="1:8" x14ac:dyDescent="0.35">
      <c r="A14" s="67">
        <v>309</v>
      </c>
      <c r="B14" s="67"/>
      <c r="C14" s="67">
        <v>10000</v>
      </c>
      <c r="D14" s="67">
        <v>10000</v>
      </c>
      <c r="E14" s="67">
        <v>10000</v>
      </c>
      <c r="F14" s="67"/>
      <c r="G14" s="67"/>
      <c r="H14" s="67"/>
    </row>
    <row r="15" spans="1:8" x14ac:dyDescent="0.35">
      <c r="A15" s="67">
        <v>310</v>
      </c>
      <c r="B15" s="67"/>
      <c r="C15" s="67">
        <v>946000</v>
      </c>
      <c r="D15" s="67">
        <v>970000</v>
      </c>
      <c r="E15" s="67">
        <v>970000</v>
      </c>
      <c r="F15" s="67"/>
      <c r="G15" s="67"/>
      <c r="H15" s="67"/>
    </row>
    <row r="16" spans="1:8" x14ac:dyDescent="0.35">
      <c r="A16" s="67"/>
      <c r="B16" s="67"/>
      <c r="C16" s="67"/>
      <c r="D16" s="67"/>
      <c r="E16" s="67"/>
      <c r="F16" s="67"/>
      <c r="G16" s="67"/>
      <c r="H16" s="67"/>
    </row>
    <row r="17" spans="1:8" s="66" customFormat="1" x14ac:dyDescent="0.35">
      <c r="A17" s="68">
        <v>409</v>
      </c>
      <c r="B17" s="68"/>
      <c r="C17" s="68">
        <v>1055100</v>
      </c>
      <c r="D17" s="68">
        <v>1234800</v>
      </c>
      <c r="E17" s="68">
        <v>1421000</v>
      </c>
      <c r="F17" s="68"/>
      <c r="G17" s="68"/>
      <c r="H17" s="68"/>
    </row>
    <row r="18" spans="1:8" x14ac:dyDescent="0.35">
      <c r="A18" s="67"/>
      <c r="B18" s="67"/>
      <c r="C18" s="67"/>
      <c r="D18" s="67"/>
      <c r="E18" s="67"/>
      <c r="F18" s="67"/>
      <c r="G18" s="67"/>
      <c r="H18" s="67"/>
    </row>
    <row r="19" spans="1:8" s="66" customFormat="1" x14ac:dyDescent="0.35">
      <c r="A19" s="68">
        <v>500</v>
      </c>
      <c r="B19" s="68"/>
      <c r="C19" s="68">
        <f>C21+C22</f>
        <v>371000</v>
      </c>
      <c r="D19" s="68">
        <f>D21+D22</f>
        <v>331000</v>
      </c>
      <c r="E19" s="68">
        <f>E21+E22</f>
        <v>326000</v>
      </c>
      <c r="F19" s="68"/>
      <c r="G19" s="68"/>
      <c r="H19" s="68"/>
    </row>
    <row r="20" spans="1:8" x14ac:dyDescent="0.35">
      <c r="A20" s="67"/>
      <c r="B20" s="67"/>
      <c r="C20" s="67"/>
      <c r="D20" s="67"/>
      <c r="E20" s="67"/>
      <c r="F20" s="67"/>
      <c r="G20" s="67"/>
      <c r="H20" s="67"/>
    </row>
    <row r="21" spans="1:8" x14ac:dyDescent="0.35">
      <c r="A21" s="67">
        <v>502</v>
      </c>
      <c r="B21" s="67"/>
      <c r="C21" s="67">
        <v>60000</v>
      </c>
      <c r="D21" s="67">
        <v>20000</v>
      </c>
      <c r="E21" s="67">
        <v>15000</v>
      </c>
      <c r="F21" s="67"/>
      <c r="G21" s="67"/>
      <c r="H21" s="67"/>
    </row>
    <row r="22" spans="1:8" x14ac:dyDescent="0.35">
      <c r="A22" s="67">
        <v>503</v>
      </c>
      <c r="B22" s="67"/>
      <c r="C22" s="67">
        <v>311000</v>
      </c>
      <c r="D22" s="67">
        <v>311000</v>
      </c>
      <c r="E22" s="67">
        <v>311000</v>
      </c>
      <c r="F22" s="67"/>
      <c r="G22" s="67"/>
      <c r="H22" s="67"/>
    </row>
    <row r="23" spans="1:8" x14ac:dyDescent="0.35">
      <c r="A23" s="67"/>
      <c r="B23" s="67"/>
      <c r="C23" s="67"/>
      <c r="D23" s="67"/>
      <c r="E23" s="67"/>
      <c r="F23" s="67"/>
      <c r="G23" s="67"/>
      <c r="H23" s="67"/>
    </row>
    <row r="24" spans="1:8" s="66" customFormat="1" x14ac:dyDescent="0.35">
      <c r="A24" s="68">
        <v>707</v>
      </c>
      <c r="B24" s="68"/>
      <c r="C24" s="68">
        <v>12000</v>
      </c>
      <c r="D24" s="68">
        <v>12000</v>
      </c>
      <c r="E24" s="68">
        <v>12000</v>
      </c>
      <c r="F24" s="68"/>
      <c r="G24" s="68"/>
      <c r="H24" s="68"/>
    </row>
    <row r="25" spans="1:8" x14ac:dyDescent="0.35">
      <c r="A25" s="67"/>
      <c r="B25" s="67"/>
      <c r="C25" s="67"/>
      <c r="D25" s="67"/>
      <c r="E25" s="67"/>
      <c r="F25" s="67"/>
      <c r="G25" s="67"/>
      <c r="H25" s="67"/>
    </row>
    <row r="26" spans="1:8" s="66" customFormat="1" x14ac:dyDescent="0.35">
      <c r="A26" s="68">
        <v>800</v>
      </c>
      <c r="B26" s="68"/>
      <c r="C26" s="68">
        <v>2194400</v>
      </c>
      <c r="D26" s="68">
        <v>2194400</v>
      </c>
      <c r="E26" s="68">
        <v>2194400</v>
      </c>
      <c r="F26" s="68"/>
      <c r="G26" s="68"/>
      <c r="H26" s="68"/>
    </row>
    <row r="27" spans="1:8" x14ac:dyDescent="0.35">
      <c r="A27" s="67"/>
      <c r="B27" s="67"/>
      <c r="C27" s="67"/>
      <c r="D27" s="67"/>
      <c r="E27" s="67"/>
      <c r="F27" s="67"/>
      <c r="G27" s="67"/>
      <c r="H27" s="67"/>
    </row>
    <row r="28" spans="1:8" x14ac:dyDescent="0.35">
      <c r="A28" s="67"/>
      <c r="B28" s="67"/>
      <c r="C28" s="67"/>
      <c r="D28" s="67"/>
      <c r="E28" s="67"/>
      <c r="F28" s="67"/>
      <c r="G28" s="67"/>
      <c r="H28" s="67"/>
    </row>
    <row r="29" spans="1:8" s="66" customFormat="1" x14ac:dyDescent="0.35">
      <c r="A29" s="68">
        <v>1102</v>
      </c>
      <c r="B29" s="68"/>
      <c r="C29" s="68">
        <v>5000</v>
      </c>
      <c r="D29" s="68">
        <v>5000</v>
      </c>
      <c r="E29" s="68">
        <v>5000</v>
      </c>
      <c r="F29" s="68"/>
      <c r="G29" s="68"/>
      <c r="H29" s="68"/>
    </row>
    <row r="30" spans="1:8" x14ac:dyDescent="0.35">
      <c r="A30" s="67"/>
      <c r="B30" s="67"/>
      <c r="C30" s="67"/>
      <c r="D30" s="67"/>
      <c r="E30" s="67"/>
      <c r="F30" s="67"/>
      <c r="G30" s="67"/>
      <c r="H30" s="67"/>
    </row>
    <row r="31" spans="1:8" s="66" customFormat="1" x14ac:dyDescent="0.35">
      <c r="A31" s="68" t="s">
        <v>198</v>
      </c>
      <c r="B31" s="68"/>
      <c r="C31" s="68">
        <f>C4+C11+C13+C17+C19+C24+C26+C29</f>
        <v>9544700</v>
      </c>
      <c r="D31" s="68">
        <f>D4+D11+D13+D17+D19+D24+D26+D29</f>
        <v>9199700</v>
      </c>
      <c r="E31" s="68">
        <f>E4+E11+E13+E17+E19+E24+E26+E29</f>
        <v>9051500</v>
      </c>
      <c r="F31" s="68"/>
      <c r="G31" s="68"/>
      <c r="H31" s="68"/>
    </row>
    <row r="32" spans="1:8" x14ac:dyDescent="0.35">
      <c r="A32" s="67"/>
      <c r="B32" s="67"/>
      <c r="C32" s="67"/>
      <c r="D32" s="67"/>
      <c r="E32" s="67"/>
      <c r="F32" s="67"/>
      <c r="G32" s="67"/>
      <c r="H32" s="67"/>
    </row>
    <row r="33" spans="1:8" x14ac:dyDescent="0.35">
      <c r="A33" s="67"/>
      <c r="B33" s="67"/>
      <c r="C33" s="67"/>
      <c r="D33" s="67"/>
      <c r="E33" s="67"/>
      <c r="F33" s="67"/>
      <c r="G33" s="67"/>
      <c r="H33" s="67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72" customWidth="1"/>
    <col min="2" max="2" width="28.42578125" style="72" customWidth="1"/>
    <col min="3" max="4" width="16" style="72" customWidth="1"/>
    <col min="5" max="16384" width="9.140625" style="74"/>
  </cols>
  <sheetData>
    <row r="1" spans="1:4" x14ac:dyDescent="0.25">
      <c r="C1" s="73" t="s">
        <v>1</v>
      </c>
    </row>
    <row r="2" spans="1:4" x14ac:dyDescent="0.25">
      <c r="C2" s="73" t="s">
        <v>25</v>
      </c>
    </row>
    <row r="3" spans="1:4" x14ac:dyDescent="0.25">
      <c r="C3" s="73" t="s">
        <v>211</v>
      </c>
    </row>
    <row r="4" spans="1:4" x14ac:dyDescent="0.25">
      <c r="C4" s="73" t="s">
        <v>230</v>
      </c>
    </row>
    <row r="6" spans="1:4" ht="15" x14ac:dyDescent="0.25">
      <c r="A6" s="360" t="s">
        <v>213</v>
      </c>
      <c r="B6" s="360"/>
      <c r="C6" s="360"/>
      <c r="D6" s="360"/>
    </row>
    <row r="7" spans="1:4" ht="15.75" customHeight="1" x14ac:dyDescent="0.25">
      <c r="A7" s="360"/>
      <c r="B7" s="360"/>
      <c r="C7" s="360"/>
      <c r="D7" s="360"/>
    </row>
    <row r="8" spans="1:4" x14ac:dyDescent="0.25">
      <c r="C8" s="75"/>
      <c r="D8" s="75" t="s">
        <v>136</v>
      </c>
    </row>
    <row r="9" spans="1:4" ht="47.25" customHeight="1" x14ac:dyDescent="0.25">
      <c r="A9" s="364" t="s">
        <v>2</v>
      </c>
      <c r="B9" s="364" t="s">
        <v>0</v>
      </c>
      <c r="C9" s="362" t="s">
        <v>3</v>
      </c>
      <c r="D9" s="363"/>
    </row>
    <row r="10" spans="1:4" x14ac:dyDescent="0.25">
      <c r="A10" s="365"/>
      <c r="B10" s="365"/>
      <c r="C10" s="157" t="s">
        <v>207</v>
      </c>
      <c r="D10" s="157" t="s">
        <v>257</v>
      </c>
    </row>
    <row r="11" spans="1:4" x14ac:dyDescent="0.25">
      <c r="A11" s="77" t="s">
        <v>4</v>
      </c>
      <c r="B11" s="78" t="s">
        <v>26</v>
      </c>
      <c r="C11" s="136">
        <f>C12+C15+C21+C27+C30</f>
        <v>403800</v>
      </c>
      <c r="D11" s="136">
        <f>D12+D15+D21+D27+D30</f>
        <v>383000</v>
      </c>
    </row>
    <row r="12" spans="1:4" x14ac:dyDescent="0.25">
      <c r="A12" s="79" t="s">
        <v>5</v>
      </c>
      <c r="B12" s="80" t="s">
        <v>27</v>
      </c>
      <c r="C12" s="137">
        <f>C13</f>
        <v>140000</v>
      </c>
      <c r="D12" s="137">
        <f>D13</f>
        <v>145000</v>
      </c>
    </row>
    <row r="13" spans="1:4" x14ac:dyDescent="0.25">
      <c r="A13" s="81" t="s">
        <v>6</v>
      </c>
      <c r="B13" s="80" t="s">
        <v>28</v>
      </c>
      <c r="C13" s="137">
        <f>C14</f>
        <v>140000</v>
      </c>
      <c r="D13" s="137">
        <f>D14</f>
        <v>145000</v>
      </c>
    </row>
    <row r="14" spans="1:4" ht="97.5" x14ac:dyDescent="0.25">
      <c r="A14" s="82" t="s">
        <v>212</v>
      </c>
      <c r="B14" s="80" t="s">
        <v>29</v>
      </c>
      <c r="C14" s="138">
        <v>140000</v>
      </c>
      <c r="D14" s="138">
        <v>145000</v>
      </c>
    </row>
    <row r="15" spans="1:4" s="102" customFormat="1" ht="47.25" x14ac:dyDescent="0.25">
      <c r="A15" s="77" t="s">
        <v>7</v>
      </c>
      <c r="B15" s="78" t="s">
        <v>75</v>
      </c>
      <c r="C15" s="136">
        <f>C16</f>
        <v>150800</v>
      </c>
      <c r="D15" s="136">
        <f>D16</f>
        <v>125000</v>
      </c>
    </row>
    <row r="16" spans="1:4" ht="31.5" x14ac:dyDescent="0.25">
      <c r="A16" s="81" t="s">
        <v>8</v>
      </c>
      <c r="B16" s="80" t="s">
        <v>76</v>
      </c>
      <c r="C16" s="137">
        <f>C17+C18+C19+C20</f>
        <v>150800</v>
      </c>
      <c r="D16" s="137">
        <f>D17+D18+D19+D20</f>
        <v>125000</v>
      </c>
    </row>
    <row r="17" spans="1:4" ht="47.25" x14ac:dyDescent="0.25">
      <c r="A17" s="82" t="s">
        <v>9</v>
      </c>
      <c r="B17" s="80" t="s">
        <v>30</v>
      </c>
      <c r="C17" s="137">
        <v>55100</v>
      </c>
      <c r="D17" s="137">
        <v>45700</v>
      </c>
    </row>
    <row r="18" spans="1:4" ht="78.75" x14ac:dyDescent="0.25">
      <c r="A18" s="82" t="s">
        <v>10</v>
      </c>
      <c r="B18" s="80" t="s">
        <v>31</v>
      </c>
      <c r="C18" s="137">
        <v>1300</v>
      </c>
      <c r="D18" s="137">
        <v>1000</v>
      </c>
    </row>
    <row r="19" spans="1:4" ht="78.75" x14ac:dyDescent="0.25">
      <c r="A19" s="82" t="s">
        <v>11</v>
      </c>
      <c r="B19" s="80" t="s">
        <v>32</v>
      </c>
      <c r="C19" s="137">
        <v>89200</v>
      </c>
      <c r="D19" s="137">
        <v>74000</v>
      </c>
    </row>
    <row r="20" spans="1:4" ht="78.75" x14ac:dyDescent="0.25">
      <c r="A20" s="82" t="s">
        <v>12</v>
      </c>
      <c r="B20" s="80" t="s">
        <v>33</v>
      </c>
      <c r="C20" s="137">
        <v>5200</v>
      </c>
      <c r="D20" s="137">
        <v>4300</v>
      </c>
    </row>
    <row r="21" spans="1:4" s="102" customFormat="1" x14ac:dyDescent="0.25">
      <c r="A21" s="77" t="s">
        <v>14</v>
      </c>
      <c r="B21" s="78" t="s">
        <v>39</v>
      </c>
      <c r="C21" s="136">
        <f>C22+C24</f>
        <v>24000</v>
      </c>
      <c r="D21" s="136">
        <f>C22+C24</f>
        <v>24000</v>
      </c>
    </row>
    <row r="22" spans="1:4" x14ac:dyDescent="0.25">
      <c r="A22" s="81" t="s">
        <v>38</v>
      </c>
      <c r="B22" s="80" t="s">
        <v>40</v>
      </c>
      <c r="C22" s="137">
        <v>20000</v>
      </c>
      <c r="D22" s="137">
        <v>20000</v>
      </c>
    </row>
    <row r="23" spans="1:4" ht="47.25" x14ac:dyDescent="0.25">
      <c r="A23" s="81" t="s">
        <v>41</v>
      </c>
      <c r="B23" s="80" t="s">
        <v>42</v>
      </c>
      <c r="C23" s="138">
        <v>20000</v>
      </c>
      <c r="D23" s="138">
        <v>20000</v>
      </c>
    </row>
    <row r="24" spans="1:4" x14ac:dyDescent="0.25">
      <c r="A24" s="83" t="s">
        <v>43</v>
      </c>
      <c r="B24" s="80" t="s">
        <v>44</v>
      </c>
      <c r="C24" s="139">
        <v>4000</v>
      </c>
      <c r="D24" s="139">
        <v>4000</v>
      </c>
    </row>
    <row r="25" spans="1:4" ht="94.5" x14ac:dyDescent="0.25">
      <c r="A25" s="84" t="s">
        <v>46</v>
      </c>
      <c r="B25" s="80" t="s">
        <v>45</v>
      </c>
      <c r="C25" s="140">
        <v>1000</v>
      </c>
      <c r="D25" s="140">
        <v>1000</v>
      </c>
    </row>
    <row r="26" spans="1:4" ht="94.5" x14ac:dyDescent="0.25">
      <c r="A26" s="84" t="s">
        <v>47</v>
      </c>
      <c r="B26" s="80" t="s">
        <v>48</v>
      </c>
      <c r="C26" s="140">
        <v>3000</v>
      </c>
      <c r="D26" s="140">
        <v>3000</v>
      </c>
    </row>
    <row r="27" spans="1:4" ht="47.25" hidden="1" x14ac:dyDescent="0.25">
      <c r="A27" s="85" t="s">
        <v>49</v>
      </c>
      <c r="B27" s="80" t="s">
        <v>50</v>
      </c>
      <c r="C27" s="140">
        <v>0</v>
      </c>
      <c r="D27" s="140">
        <f>D28</f>
        <v>0</v>
      </c>
    </row>
    <row r="28" spans="1:4" hidden="1" x14ac:dyDescent="0.25">
      <c r="A28" s="83" t="s">
        <v>51</v>
      </c>
      <c r="B28" s="80" t="s">
        <v>52</v>
      </c>
      <c r="C28" s="140">
        <v>0</v>
      </c>
      <c r="D28" s="140">
        <v>0</v>
      </c>
    </row>
    <row r="29" spans="1:4" ht="47.25" hidden="1" x14ac:dyDescent="0.25">
      <c r="A29" s="84" t="s">
        <v>53</v>
      </c>
      <c r="B29" s="80" t="s">
        <v>54</v>
      </c>
      <c r="C29" s="140">
        <v>0</v>
      </c>
      <c r="D29" s="140">
        <v>0</v>
      </c>
    </row>
    <row r="30" spans="1:4" s="102" customFormat="1" ht="47.25" x14ac:dyDescent="0.25">
      <c r="A30" s="97" t="s">
        <v>15</v>
      </c>
      <c r="B30" s="89" t="s">
        <v>55</v>
      </c>
      <c r="C30" s="141">
        <f>C31+C33</f>
        <v>89000</v>
      </c>
      <c r="D30" s="141">
        <f>D31+D33</f>
        <v>89000</v>
      </c>
    </row>
    <row r="31" spans="1:4" ht="110.25" x14ac:dyDescent="0.25">
      <c r="A31" s="83" t="s">
        <v>16</v>
      </c>
      <c r="B31" s="86" t="s">
        <v>56</v>
      </c>
      <c r="C31" s="139">
        <f>C32</f>
        <v>44500</v>
      </c>
      <c r="D31" s="139">
        <f>D32</f>
        <v>44500</v>
      </c>
    </row>
    <row r="32" spans="1:4" ht="78.75" x14ac:dyDescent="0.25">
      <c r="A32" s="83" t="s">
        <v>66</v>
      </c>
      <c r="B32" s="86" t="s">
        <v>65</v>
      </c>
      <c r="C32" s="139">
        <v>44500</v>
      </c>
      <c r="D32" s="139">
        <v>44500</v>
      </c>
    </row>
    <row r="33" spans="1:4" ht="94.5" x14ac:dyDescent="0.25">
      <c r="A33" s="84" t="s">
        <v>57</v>
      </c>
      <c r="B33" s="86" t="s">
        <v>58</v>
      </c>
      <c r="C33" s="140">
        <v>44500</v>
      </c>
      <c r="D33" s="140">
        <v>44500</v>
      </c>
    </row>
    <row r="34" spans="1:4" ht="94.5" hidden="1" x14ac:dyDescent="0.25">
      <c r="A34" s="87" t="s">
        <v>60</v>
      </c>
      <c r="B34" s="86" t="s">
        <v>59</v>
      </c>
      <c r="C34" s="139">
        <v>0</v>
      </c>
      <c r="D34" s="139">
        <f>D35</f>
        <v>0</v>
      </c>
    </row>
    <row r="35" spans="1:4" ht="94.5" hidden="1" x14ac:dyDescent="0.25">
      <c r="A35" s="87" t="s">
        <v>63</v>
      </c>
      <c r="B35" s="86" t="s">
        <v>61</v>
      </c>
      <c r="C35" s="139">
        <v>0</v>
      </c>
      <c r="D35" s="139">
        <v>0</v>
      </c>
    </row>
    <row r="36" spans="1:4" ht="94.5" hidden="1" x14ac:dyDescent="0.25">
      <c r="A36" s="87" t="s">
        <v>64</v>
      </c>
      <c r="B36" s="86" t="s">
        <v>62</v>
      </c>
      <c r="C36" s="140">
        <v>0</v>
      </c>
      <c r="D36" s="140">
        <v>0</v>
      </c>
    </row>
    <row r="37" spans="1:4" x14ac:dyDescent="0.25">
      <c r="A37" s="88" t="s">
        <v>17</v>
      </c>
      <c r="B37" s="89" t="s">
        <v>68</v>
      </c>
      <c r="C37" s="141">
        <f>C38</f>
        <v>2232900</v>
      </c>
      <c r="D37" s="141">
        <f>D38</f>
        <v>2289400</v>
      </c>
    </row>
    <row r="38" spans="1:4" ht="47.25" x14ac:dyDescent="0.25">
      <c r="A38" s="85" t="s">
        <v>18</v>
      </c>
      <c r="B38" s="86" t="s">
        <v>69</v>
      </c>
      <c r="C38" s="139">
        <f>C39+C42+C45+C48</f>
        <v>2232900</v>
      </c>
      <c r="D38" s="139">
        <f>D39+D42+D45</f>
        <v>2289400</v>
      </c>
    </row>
    <row r="39" spans="1:4" ht="31.5" x14ac:dyDescent="0.25">
      <c r="A39" s="90" t="s">
        <v>19</v>
      </c>
      <c r="B39" s="86" t="s">
        <v>70</v>
      </c>
      <c r="C39" s="139">
        <f>C40</f>
        <v>819000</v>
      </c>
      <c r="D39" s="139">
        <v>799500</v>
      </c>
    </row>
    <row r="40" spans="1:4" ht="31.5" x14ac:dyDescent="0.25">
      <c r="A40" s="91" t="s">
        <v>20</v>
      </c>
      <c r="B40" s="86" t="s">
        <v>71</v>
      </c>
      <c r="C40" s="139">
        <v>819000</v>
      </c>
      <c r="D40" s="139">
        <v>799500</v>
      </c>
    </row>
    <row r="41" spans="1:4" ht="31.5" x14ac:dyDescent="0.25">
      <c r="A41" s="92" t="s">
        <v>67</v>
      </c>
      <c r="B41" s="86" t="s">
        <v>73</v>
      </c>
      <c r="C41" s="139">
        <v>819000</v>
      </c>
      <c r="D41" s="139">
        <v>799500</v>
      </c>
    </row>
    <row r="42" spans="1:4" ht="47.25" x14ac:dyDescent="0.25">
      <c r="A42" s="90" t="s">
        <v>21</v>
      </c>
      <c r="B42" s="86" t="s">
        <v>74</v>
      </c>
      <c r="C42" s="139">
        <v>1373500</v>
      </c>
      <c r="D42" s="139">
        <f>D43</f>
        <v>1449400</v>
      </c>
    </row>
    <row r="43" spans="1:4" x14ac:dyDescent="0.25">
      <c r="A43" s="93" t="s">
        <v>140</v>
      </c>
      <c r="B43" s="94" t="s">
        <v>141</v>
      </c>
      <c r="C43" s="139">
        <v>1373500</v>
      </c>
      <c r="D43" s="139">
        <v>1449400</v>
      </c>
    </row>
    <row r="44" spans="1:4" x14ac:dyDescent="0.25">
      <c r="A44" s="95" t="s">
        <v>138</v>
      </c>
      <c r="B44" s="94" t="s">
        <v>137</v>
      </c>
      <c r="C44" s="139">
        <v>1373500</v>
      </c>
      <c r="D44" s="139">
        <v>1449400</v>
      </c>
    </row>
    <row r="45" spans="1:4" ht="31.5" x14ac:dyDescent="0.25">
      <c r="A45" s="90" t="s">
        <v>22</v>
      </c>
      <c r="B45" s="86" t="s">
        <v>72</v>
      </c>
      <c r="C45" s="139">
        <f>C46+C47</f>
        <v>40400</v>
      </c>
      <c r="D45" s="139">
        <f>D46+D47</f>
        <v>40500</v>
      </c>
    </row>
    <row r="46" spans="1:4" ht="47.25" x14ac:dyDescent="0.25">
      <c r="A46" s="95" t="s">
        <v>142</v>
      </c>
      <c r="B46" s="86" t="s">
        <v>139</v>
      </c>
      <c r="C46" s="139">
        <v>39700</v>
      </c>
      <c r="D46" s="139">
        <v>39800</v>
      </c>
    </row>
    <row r="47" spans="1:4" ht="47.25" x14ac:dyDescent="0.25">
      <c r="A47" s="96" t="s">
        <v>203</v>
      </c>
      <c r="B47" s="94" t="s">
        <v>204</v>
      </c>
      <c r="C47" s="139">
        <v>700</v>
      </c>
      <c r="D47" s="139">
        <v>700</v>
      </c>
    </row>
    <row r="48" spans="1:4" hidden="1" x14ac:dyDescent="0.25">
      <c r="A48" s="96"/>
      <c r="B48" s="94" t="s">
        <v>206</v>
      </c>
      <c r="C48" s="139"/>
      <c r="D48" s="139"/>
    </row>
    <row r="49" spans="1:5" x14ac:dyDescent="0.25">
      <c r="A49" s="97" t="s">
        <v>24</v>
      </c>
      <c r="B49" s="89"/>
      <c r="C49" s="141">
        <f>C11+C37</f>
        <v>2636700</v>
      </c>
      <c r="D49" s="141">
        <f>D11+D37</f>
        <v>2672400</v>
      </c>
    </row>
    <row r="50" spans="1:5" x14ac:dyDescent="0.25">
      <c r="C50" s="133"/>
      <c r="D50" s="133"/>
    </row>
    <row r="52" spans="1:5" x14ac:dyDescent="0.25">
      <c r="C52" s="98"/>
      <c r="D52" s="98"/>
    </row>
    <row r="53" spans="1:5" ht="18.75" x14ac:dyDescent="0.3">
      <c r="A53" s="101" t="s">
        <v>209</v>
      </c>
      <c r="B53" s="101"/>
      <c r="C53" s="101"/>
      <c r="D53" s="101" t="s">
        <v>214</v>
      </c>
      <c r="E53" s="100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89" customWidth="1"/>
    <col min="2" max="2" width="71.42578125" style="189" customWidth="1"/>
  </cols>
  <sheetData>
    <row r="1" spans="1:2" x14ac:dyDescent="0.25">
      <c r="A1" s="188"/>
      <c r="B1" s="190" t="s">
        <v>296</v>
      </c>
    </row>
    <row r="2" spans="1:2" x14ac:dyDescent="0.25">
      <c r="A2" s="188"/>
      <c r="B2" s="190" t="s">
        <v>579</v>
      </c>
    </row>
    <row r="3" spans="1:2" x14ac:dyDescent="0.25">
      <c r="A3" s="188"/>
      <c r="B3" s="190" t="s">
        <v>279</v>
      </c>
    </row>
    <row r="4" spans="1:2" x14ac:dyDescent="0.25">
      <c r="A4" s="188"/>
      <c r="B4" s="212" t="s">
        <v>298</v>
      </c>
    </row>
    <row r="6" spans="1:2" ht="47.25" customHeight="1" x14ac:dyDescent="0.25">
      <c r="A6" s="366" t="s">
        <v>299</v>
      </c>
      <c r="B6" s="366"/>
    </row>
    <row r="7" spans="1:2" ht="15.75" customHeight="1" x14ac:dyDescent="0.25">
      <c r="A7" s="366"/>
      <c r="B7" s="366"/>
    </row>
    <row r="8" spans="1:2" ht="15.75" customHeight="1" x14ac:dyDescent="0.25">
      <c r="A8" s="367"/>
      <c r="B8" s="367"/>
    </row>
    <row r="9" spans="1:2" ht="47.25" x14ac:dyDescent="0.25">
      <c r="A9" s="191" t="s">
        <v>0</v>
      </c>
      <c r="B9" s="368" t="s">
        <v>274</v>
      </c>
    </row>
    <row r="10" spans="1:2" ht="31.5" x14ac:dyDescent="0.25">
      <c r="A10" s="191" t="s">
        <v>275</v>
      </c>
      <c r="B10" s="368"/>
    </row>
    <row r="11" spans="1:2" ht="33.75" customHeight="1" x14ac:dyDescent="0.25">
      <c r="A11" s="192">
        <v>996</v>
      </c>
      <c r="B11" s="195" t="s">
        <v>215</v>
      </c>
    </row>
    <row r="12" spans="1:2" ht="73.5" customHeight="1" x14ac:dyDescent="0.25">
      <c r="A12" s="196" t="s">
        <v>276</v>
      </c>
      <c r="B12" s="197" t="s">
        <v>214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9" workbookViewId="0">
      <selection activeCell="H12" sqref="H12"/>
    </sheetView>
  </sheetViews>
  <sheetFormatPr defaultRowHeight="15.75" x14ac:dyDescent="0.25"/>
  <cols>
    <col min="1" max="1" width="57.5703125" style="208" customWidth="1"/>
    <col min="2" max="2" width="22.7109375" style="208" customWidth="1"/>
    <col min="3" max="3" width="22.28515625" style="208" customWidth="1"/>
    <col min="4" max="4" width="0.140625" style="208" customWidth="1"/>
    <col min="5" max="5" width="16.140625" style="6" hidden="1" customWidth="1"/>
  </cols>
  <sheetData>
    <row r="1" spans="1:5" x14ac:dyDescent="0.25">
      <c r="A1" s="371" t="s">
        <v>660</v>
      </c>
      <c r="B1" s="372"/>
      <c r="C1" s="372"/>
      <c r="D1" s="5"/>
    </row>
    <row r="2" spans="1:5" x14ac:dyDescent="0.25">
      <c r="A2" s="371" t="s">
        <v>666</v>
      </c>
      <c r="B2" s="372"/>
      <c r="C2" s="372"/>
      <c r="D2" s="5"/>
    </row>
    <row r="3" spans="1:5" x14ac:dyDescent="0.25">
      <c r="A3" s="371"/>
      <c r="B3" s="372"/>
      <c r="C3" s="372"/>
      <c r="D3" s="5"/>
    </row>
    <row r="4" spans="1:5" x14ac:dyDescent="0.25">
      <c r="A4" s="371"/>
      <c r="B4" s="372"/>
      <c r="C4" s="372"/>
      <c r="D4" s="5"/>
    </row>
    <row r="6" spans="1:5" x14ac:dyDescent="0.25">
      <c r="A6" s="369" t="s">
        <v>80</v>
      </c>
      <c r="B6" s="370"/>
      <c r="C6" s="370"/>
      <c r="D6" s="370"/>
      <c r="E6" s="370"/>
    </row>
    <row r="7" spans="1:5" ht="32.25" customHeight="1" x14ac:dyDescent="0.25">
      <c r="A7" s="369" t="s">
        <v>638</v>
      </c>
      <c r="B7" s="369"/>
      <c r="C7" s="369"/>
      <c r="D7" s="369"/>
      <c r="E7" s="369"/>
    </row>
    <row r="8" spans="1:5" x14ac:dyDescent="0.25">
      <c r="A8" s="207"/>
    </row>
    <row r="9" spans="1:5" hidden="1" x14ac:dyDescent="0.25">
      <c r="A9" s="8" t="s">
        <v>81</v>
      </c>
      <c r="B9" s="8" t="s">
        <v>81</v>
      </c>
      <c r="C9" s="47" t="s">
        <v>136</v>
      </c>
      <c r="D9" s="8"/>
      <c r="E9" s="8" t="s">
        <v>149</v>
      </c>
    </row>
    <row r="10" spans="1:5" ht="15" x14ac:dyDescent="0.25">
      <c r="A10" s="161" t="s">
        <v>82</v>
      </c>
      <c r="B10" s="161" t="s">
        <v>83</v>
      </c>
      <c r="C10" s="161" t="s">
        <v>297</v>
      </c>
      <c r="D10" s="179"/>
      <c r="E10" s="179" t="s">
        <v>271</v>
      </c>
    </row>
    <row r="11" spans="1:5" ht="15" x14ac:dyDescent="0.25">
      <c r="A11" s="159" t="s">
        <v>84</v>
      </c>
      <c r="B11" s="218" t="s">
        <v>85</v>
      </c>
      <c r="C11" s="235">
        <f>C12+C13+C14+C16+C17+C15</f>
        <v>6901534.2800000003</v>
      </c>
      <c r="D11" s="201">
        <f>D17+D16+D14+D13+D12</f>
        <v>1670640</v>
      </c>
      <c r="E11" s="202">
        <f>SUM(E12:E17)</f>
        <v>1609030</v>
      </c>
    </row>
    <row r="12" spans="1:5" ht="30" x14ac:dyDescent="0.25">
      <c r="A12" s="160" t="s">
        <v>86</v>
      </c>
      <c r="B12" s="219" t="s">
        <v>87</v>
      </c>
      <c r="C12" s="220">
        <v>932809</v>
      </c>
      <c r="D12" s="198">
        <v>358140</v>
      </c>
      <c r="E12" s="203">
        <v>295330</v>
      </c>
    </row>
    <row r="13" spans="1:5" ht="45" x14ac:dyDescent="0.25">
      <c r="A13" s="160" t="s">
        <v>88</v>
      </c>
      <c r="B13" s="219" t="s">
        <v>89</v>
      </c>
      <c r="C13" s="220">
        <v>4926678.88</v>
      </c>
      <c r="D13" s="198">
        <v>1218200</v>
      </c>
      <c r="E13" s="203">
        <v>1219400</v>
      </c>
    </row>
    <row r="14" spans="1:5" ht="45" x14ac:dyDescent="0.25">
      <c r="A14" s="160" t="s">
        <v>90</v>
      </c>
      <c r="B14" s="219" t="s">
        <v>91</v>
      </c>
      <c r="C14" s="236">
        <v>746622</v>
      </c>
      <c r="D14" s="198">
        <v>90700</v>
      </c>
      <c r="E14" s="203">
        <v>90700</v>
      </c>
    </row>
    <row r="15" spans="1:5" ht="15" customHeight="1" x14ac:dyDescent="0.25">
      <c r="A15" s="160" t="s">
        <v>225</v>
      </c>
      <c r="B15" s="221" t="s">
        <v>226</v>
      </c>
      <c r="C15" s="222">
        <v>253724.4</v>
      </c>
      <c r="D15" s="198" t="s">
        <v>268</v>
      </c>
      <c r="E15" s="198" t="s">
        <v>268</v>
      </c>
    </row>
    <row r="16" spans="1:5" ht="15" x14ac:dyDescent="0.25">
      <c r="A16" s="160" t="s">
        <v>92</v>
      </c>
      <c r="B16" s="219" t="s">
        <v>93</v>
      </c>
      <c r="C16" s="220">
        <v>0</v>
      </c>
      <c r="D16" s="198">
        <v>3000</v>
      </c>
      <c r="E16" s="203">
        <v>3000</v>
      </c>
    </row>
    <row r="17" spans="1:5" ht="15" x14ac:dyDescent="0.25">
      <c r="A17" s="162" t="s">
        <v>234</v>
      </c>
      <c r="B17" s="221" t="s">
        <v>231</v>
      </c>
      <c r="C17" s="222">
        <v>41700</v>
      </c>
      <c r="D17" s="198">
        <v>600</v>
      </c>
      <c r="E17" s="203">
        <v>600</v>
      </c>
    </row>
    <row r="18" spans="1:5" ht="15" x14ac:dyDescent="0.25">
      <c r="A18" s="159" t="s">
        <v>147</v>
      </c>
      <c r="B18" s="223" t="s">
        <v>148</v>
      </c>
      <c r="C18" s="224">
        <f>C19</f>
        <v>151600</v>
      </c>
      <c r="D18" s="204">
        <v>35100</v>
      </c>
      <c r="E18" s="205">
        <f>E19</f>
        <v>35100</v>
      </c>
    </row>
    <row r="19" spans="1:5" ht="18" customHeight="1" x14ac:dyDescent="0.25">
      <c r="A19" s="160" t="s">
        <v>146</v>
      </c>
      <c r="B19" s="221" t="s">
        <v>145</v>
      </c>
      <c r="C19" s="222">
        <v>151600</v>
      </c>
      <c r="D19" s="198" t="s">
        <v>267</v>
      </c>
      <c r="E19" s="203">
        <v>35100</v>
      </c>
    </row>
    <row r="20" spans="1:5" ht="28.5" x14ac:dyDescent="0.25">
      <c r="A20" s="159" t="s">
        <v>94</v>
      </c>
      <c r="B20" s="218" t="s">
        <v>95</v>
      </c>
      <c r="C20" s="224">
        <f>C21+C22</f>
        <v>51404</v>
      </c>
      <c r="D20" s="204">
        <v>30000</v>
      </c>
      <c r="E20" s="205">
        <v>30000</v>
      </c>
    </row>
    <row r="21" spans="1:5" ht="15" x14ac:dyDescent="0.25">
      <c r="A21" s="160" t="s">
        <v>590</v>
      </c>
      <c r="B21" s="219" t="s">
        <v>97</v>
      </c>
      <c r="C21" s="220">
        <v>1000</v>
      </c>
      <c r="D21" s="198">
        <v>10000</v>
      </c>
      <c r="E21" s="203">
        <v>10000</v>
      </c>
    </row>
    <row r="22" spans="1:5" ht="32.25" customHeight="1" x14ac:dyDescent="0.25">
      <c r="A22" s="160" t="s">
        <v>591</v>
      </c>
      <c r="B22" s="219" t="s">
        <v>99</v>
      </c>
      <c r="C22" s="220">
        <v>50404</v>
      </c>
      <c r="D22" s="198">
        <v>20000</v>
      </c>
      <c r="E22" s="203">
        <v>20000</v>
      </c>
    </row>
    <row r="23" spans="1:5" ht="15" x14ac:dyDescent="0.25">
      <c r="A23" s="159" t="s">
        <v>100</v>
      </c>
      <c r="B23" s="218" t="s">
        <v>101</v>
      </c>
      <c r="C23" s="224">
        <f>C24+C25</f>
        <v>340776.39</v>
      </c>
      <c r="D23" s="204">
        <f>D24</f>
        <v>350000</v>
      </c>
      <c r="E23" s="205">
        <f>E24</f>
        <v>350000</v>
      </c>
    </row>
    <row r="24" spans="1:5" ht="15" x14ac:dyDescent="0.25">
      <c r="A24" s="160" t="s">
        <v>102</v>
      </c>
      <c r="B24" s="219" t="s">
        <v>103</v>
      </c>
      <c r="C24" s="220">
        <v>339776.39</v>
      </c>
      <c r="D24" s="198">
        <v>350000</v>
      </c>
      <c r="E24" s="203">
        <v>350000</v>
      </c>
    </row>
    <row r="25" spans="1:5" ht="15" x14ac:dyDescent="0.25">
      <c r="A25" s="160" t="s">
        <v>302</v>
      </c>
      <c r="B25" s="221" t="s">
        <v>301</v>
      </c>
      <c r="C25" s="220">
        <v>1000</v>
      </c>
      <c r="D25" s="198"/>
      <c r="E25" s="203"/>
    </row>
    <row r="26" spans="1:5" ht="15" x14ac:dyDescent="0.25">
      <c r="A26" s="159" t="s">
        <v>104</v>
      </c>
      <c r="B26" s="218" t="s">
        <v>105</v>
      </c>
      <c r="C26" s="224">
        <f>C28+C27</f>
        <v>487644</v>
      </c>
      <c r="D26" s="204">
        <f>D28</f>
        <v>67400</v>
      </c>
      <c r="E26" s="205">
        <f>E28</f>
        <v>65400</v>
      </c>
    </row>
    <row r="27" spans="1:5" ht="15" x14ac:dyDescent="0.25">
      <c r="A27" s="160" t="s">
        <v>106</v>
      </c>
      <c r="B27" s="221" t="s">
        <v>107</v>
      </c>
      <c r="C27" s="220">
        <v>225225</v>
      </c>
      <c r="D27" s="198">
        <v>67400</v>
      </c>
      <c r="E27" s="203">
        <v>65400</v>
      </c>
    </row>
    <row r="28" spans="1:5" ht="15" x14ac:dyDescent="0.25">
      <c r="A28" s="160" t="s">
        <v>113</v>
      </c>
      <c r="B28" s="221" t="s">
        <v>114</v>
      </c>
      <c r="C28" s="220">
        <v>262419</v>
      </c>
      <c r="D28" s="198">
        <v>67400</v>
      </c>
      <c r="E28" s="203">
        <v>65400</v>
      </c>
    </row>
    <row r="29" spans="1:5" ht="15" x14ac:dyDescent="0.25">
      <c r="A29" s="159" t="s">
        <v>303</v>
      </c>
      <c r="B29" s="223" t="s">
        <v>278</v>
      </c>
      <c r="C29" s="224">
        <f>C31+C30</f>
        <v>15000</v>
      </c>
      <c r="D29" s="204">
        <f>D31</f>
        <v>1000</v>
      </c>
      <c r="E29" s="205">
        <f>E31</f>
        <v>1000</v>
      </c>
    </row>
    <row r="30" spans="1:5" ht="30" x14ac:dyDescent="0.25">
      <c r="A30" s="160" t="s">
        <v>305</v>
      </c>
      <c r="B30" s="221" t="s">
        <v>304</v>
      </c>
      <c r="C30" s="220">
        <v>4000</v>
      </c>
      <c r="D30" s="204"/>
      <c r="E30" s="205"/>
    </row>
    <row r="31" spans="1:5" ht="18" customHeight="1" x14ac:dyDescent="0.25">
      <c r="A31" s="178" t="s">
        <v>272</v>
      </c>
      <c r="B31" s="225" t="s">
        <v>277</v>
      </c>
      <c r="C31" s="220">
        <v>11000</v>
      </c>
      <c r="D31" s="198">
        <v>1000</v>
      </c>
      <c r="E31" s="203">
        <v>1000</v>
      </c>
    </row>
    <row r="32" spans="1:5" ht="15" x14ac:dyDescent="0.25">
      <c r="A32" s="159" t="s">
        <v>108</v>
      </c>
      <c r="B32" s="218" t="s">
        <v>109</v>
      </c>
      <c r="C32" s="224">
        <f>C33</f>
        <v>2378295.94</v>
      </c>
      <c r="D32" s="204" t="e">
        <f>D33+#REF!</f>
        <v>#REF!</v>
      </c>
      <c r="E32" s="205" t="e">
        <f>E33+#REF!</f>
        <v>#REF!</v>
      </c>
    </row>
    <row r="33" spans="1:5" ht="15" x14ac:dyDescent="0.25">
      <c r="A33" s="160" t="s">
        <v>110</v>
      </c>
      <c r="B33" s="219" t="s">
        <v>111</v>
      </c>
      <c r="C33" s="220">
        <v>2378295.94</v>
      </c>
      <c r="D33" s="198">
        <v>166000</v>
      </c>
      <c r="E33" s="203">
        <v>172450</v>
      </c>
    </row>
    <row r="34" spans="1:5" ht="15" x14ac:dyDescent="0.25">
      <c r="A34" s="159" t="s">
        <v>306</v>
      </c>
      <c r="B34" s="218">
        <v>1000</v>
      </c>
      <c r="C34" s="224">
        <f>C35</f>
        <v>251424.66</v>
      </c>
      <c r="D34" s="204">
        <f>D35</f>
        <v>45000</v>
      </c>
      <c r="E34" s="205">
        <f>E35</f>
        <v>45000</v>
      </c>
    </row>
    <row r="35" spans="1:5" ht="15" x14ac:dyDescent="0.25">
      <c r="A35" s="160" t="s">
        <v>217</v>
      </c>
      <c r="B35" s="219">
        <v>1001</v>
      </c>
      <c r="C35" s="220">
        <v>251424.66</v>
      </c>
      <c r="D35" s="198">
        <v>45000</v>
      </c>
      <c r="E35" s="203">
        <v>45000</v>
      </c>
    </row>
    <row r="36" spans="1:5" ht="15" x14ac:dyDescent="0.25">
      <c r="A36" s="159" t="s">
        <v>592</v>
      </c>
      <c r="B36" s="218">
        <v>1100</v>
      </c>
      <c r="C36" s="224">
        <f>C37</f>
        <v>3000</v>
      </c>
      <c r="D36" s="204">
        <f>D37</f>
        <v>45000</v>
      </c>
      <c r="E36" s="205">
        <f>E37</f>
        <v>45000</v>
      </c>
    </row>
    <row r="37" spans="1:5" ht="15" x14ac:dyDescent="0.25">
      <c r="A37" s="160" t="s">
        <v>400</v>
      </c>
      <c r="B37" s="219">
        <v>1101</v>
      </c>
      <c r="C37" s="220">
        <v>3000</v>
      </c>
      <c r="D37" s="198">
        <v>45000</v>
      </c>
      <c r="E37" s="203">
        <v>45000</v>
      </c>
    </row>
    <row r="38" spans="1:5" ht="15" x14ac:dyDescent="0.25">
      <c r="A38" s="159" t="s">
        <v>112</v>
      </c>
      <c r="B38" s="218"/>
      <c r="C38" s="226">
        <f>C11+C18+C20+C23+C26+C32+C34+C29+C36</f>
        <v>10580679.27</v>
      </c>
      <c r="D38" s="199" t="e">
        <f>D11+D18+D20+D23+#REF!+D32+D34+D26</f>
        <v>#REF!</v>
      </c>
      <c r="E38" s="200" t="e">
        <f>E11+E18+E20+E23+#REF!+E32+E34+E26</f>
        <v>#REF!</v>
      </c>
    </row>
    <row r="39" spans="1:5" x14ac:dyDescent="0.25">
      <c r="E39" s="134"/>
    </row>
    <row r="40" spans="1:5" ht="18.75" x14ac:dyDescent="0.3">
      <c r="A40" s="1" t="s">
        <v>588</v>
      </c>
      <c r="C40" s="237" t="s">
        <v>589</v>
      </c>
      <c r="E40" s="3" t="s">
        <v>214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151</v>
      </c>
    </row>
    <row r="2" spans="1:4" x14ac:dyDescent="0.25">
      <c r="C2" s="5" t="s">
        <v>25</v>
      </c>
    </row>
    <row r="3" spans="1:4" x14ac:dyDescent="0.25">
      <c r="C3" s="5" t="s">
        <v>211</v>
      </c>
    </row>
    <row r="4" spans="1:4" x14ac:dyDescent="0.25">
      <c r="C4" s="5" t="s">
        <v>230</v>
      </c>
    </row>
    <row r="6" spans="1:4" x14ac:dyDescent="0.25">
      <c r="A6" s="369" t="s">
        <v>80</v>
      </c>
      <c r="B6" s="370"/>
      <c r="C6" s="370"/>
      <c r="D6"/>
    </row>
    <row r="7" spans="1:4" ht="32.25" customHeight="1" x14ac:dyDescent="0.25">
      <c r="A7" s="369" t="s">
        <v>260</v>
      </c>
      <c r="B7" s="369"/>
      <c r="C7" s="369"/>
      <c r="D7"/>
    </row>
    <row r="8" spans="1:4" x14ac:dyDescent="0.25">
      <c r="A8" s="7"/>
    </row>
    <row r="9" spans="1:4" x14ac:dyDescent="0.25">
      <c r="A9" s="8" t="s">
        <v>81</v>
      </c>
      <c r="B9" s="8" t="s">
        <v>81</v>
      </c>
      <c r="C9" s="8"/>
      <c r="D9" s="8" t="s">
        <v>149</v>
      </c>
    </row>
    <row r="10" spans="1:4" x14ac:dyDescent="0.25">
      <c r="A10" s="375" t="s">
        <v>82</v>
      </c>
      <c r="B10" s="375" t="s">
        <v>83</v>
      </c>
      <c r="C10" s="373" t="s">
        <v>3</v>
      </c>
      <c r="D10" s="374"/>
    </row>
    <row r="11" spans="1:4" x14ac:dyDescent="0.25">
      <c r="A11" s="376"/>
      <c r="B11" s="376"/>
      <c r="C11" s="16" t="s">
        <v>208</v>
      </c>
      <c r="D11" s="16" t="s">
        <v>235</v>
      </c>
    </row>
    <row r="12" spans="1:4" x14ac:dyDescent="0.25">
      <c r="A12" s="9" t="s">
        <v>84</v>
      </c>
      <c r="B12" s="10" t="s">
        <v>85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86</v>
      </c>
      <c r="B13" s="13" t="s">
        <v>87</v>
      </c>
      <c r="C13" s="14">
        <v>262000</v>
      </c>
      <c r="D13" s="14">
        <v>263000</v>
      </c>
    </row>
    <row r="14" spans="1:4" ht="47.25" x14ac:dyDescent="0.25">
      <c r="A14" s="12" t="s">
        <v>88</v>
      </c>
      <c r="B14" s="13" t="s">
        <v>89</v>
      </c>
      <c r="C14" s="14">
        <v>1589100</v>
      </c>
      <c r="D14" s="14">
        <v>1636000</v>
      </c>
    </row>
    <row r="15" spans="1:4" ht="47.25" x14ac:dyDescent="0.25">
      <c r="A15" s="12" t="s">
        <v>90</v>
      </c>
      <c r="B15" s="13" t="s">
        <v>91</v>
      </c>
      <c r="C15" s="14">
        <v>9000</v>
      </c>
      <c r="D15" s="14">
        <v>9000</v>
      </c>
    </row>
    <row r="16" spans="1:4" x14ac:dyDescent="0.25">
      <c r="A16" s="49" t="s">
        <v>225</v>
      </c>
      <c r="B16" s="103" t="s">
        <v>226</v>
      </c>
      <c r="C16" s="14">
        <v>95000</v>
      </c>
      <c r="D16" s="14"/>
    </row>
    <row r="17" spans="1:4" x14ac:dyDescent="0.25">
      <c r="A17" s="12" t="s">
        <v>92</v>
      </c>
      <c r="B17" s="13" t="s">
        <v>93</v>
      </c>
      <c r="C17" s="14">
        <v>3000</v>
      </c>
      <c r="D17" s="14">
        <v>3000</v>
      </c>
    </row>
    <row r="18" spans="1:4" x14ac:dyDescent="0.25">
      <c r="A18" s="156" t="s">
        <v>234</v>
      </c>
      <c r="B18" s="103" t="s">
        <v>231</v>
      </c>
      <c r="C18" s="14">
        <v>700</v>
      </c>
      <c r="D18" s="14">
        <v>700</v>
      </c>
    </row>
    <row r="19" spans="1:4" x14ac:dyDescent="0.25">
      <c r="A19" s="9" t="s">
        <v>147</v>
      </c>
      <c r="B19" s="21" t="s">
        <v>148</v>
      </c>
      <c r="C19" s="11">
        <f>C20</f>
        <v>39700</v>
      </c>
      <c r="D19" s="11">
        <f>D20</f>
        <v>39800</v>
      </c>
    </row>
    <row r="20" spans="1:4" x14ac:dyDescent="0.25">
      <c r="A20" s="12" t="s">
        <v>146</v>
      </c>
      <c r="B20" s="17" t="s">
        <v>145</v>
      </c>
      <c r="C20" s="14">
        <v>39700</v>
      </c>
      <c r="D20" s="14">
        <v>39800</v>
      </c>
    </row>
    <row r="21" spans="1:4" ht="31.5" x14ac:dyDescent="0.25">
      <c r="A21" s="9" t="s">
        <v>94</v>
      </c>
      <c r="B21" s="10" t="s">
        <v>95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96</v>
      </c>
      <c r="B22" s="13" t="s">
        <v>97</v>
      </c>
      <c r="C22" s="14">
        <v>20800</v>
      </c>
      <c r="D22" s="14">
        <v>20800</v>
      </c>
    </row>
    <row r="23" spans="1:4" x14ac:dyDescent="0.25">
      <c r="A23" s="12" t="s">
        <v>98</v>
      </c>
      <c r="B23" s="13" t="s">
        <v>99</v>
      </c>
      <c r="C23" s="14">
        <v>21000</v>
      </c>
      <c r="D23" s="14">
        <v>48000</v>
      </c>
    </row>
    <row r="24" spans="1:4" x14ac:dyDescent="0.25">
      <c r="A24" s="9" t="s">
        <v>100</v>
      </c>
      <c r="B24" s="10" t="s">
        <v>101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102</v>
      </c>
      <c r="B25" s="13" t="s">
        <v>103</v>
      </c>
      <c r="C25" s="14">
        <v>150800</v>
      </c>
      <c r="D25" s="14">
        <v>125000</v>
      </c>
    </row>
    <row r="26" spans="1:4" x14ac:dyDescent="0.25">
      <c r="A26" s="9" t="s">
        <v>104</v>
      </c>
      <c r="B26" s="10" t="s">
        <v>105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106</v>
      </c>
      <c r="B27" s="13" t="s">
        <v>107</v>
      </c>
      <c r="C27" s="14">
        <v>0</v>
      </c>
      <c r="D27" s="14">
        <v>0</v>
      </c>
    </row>
    <row r="28" spans="1:4" x14ac:dyDescent="0.25">
      <c r="A28" s="12" t="s">
        <v>113</v>
      </c>
      <c r="B28" s="13" t="s">
        <v>114</v>
      </c>
      <c r="C28" s="14">
        <v>45000</v>
      </c>
      <c r="D28" s="14">
        <v>98000</v>
      </c>
    </row>
    <row r="29" spans="1:4" x14ac:dyDescent="0.25">
      <c r="A29" s="9" t="s">
        <v>108</v>
      </c>
      <c r="B29" s="10" t="s">
        <v>109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110</v>
      </c>
      <c r="B30" s="13" t="s">
        <v>111</v>
      </c>
      <c r="C30" s="14">
        <v>208000</v>
      </c>
      <c r="D30" s="14">
        <v>208000</v>
      </c>
    </row>
    <row r="31" spans="1:4" ht="33" customHeight="1" x14ac:dyDescent="0.25">
      <c r="A31" s="12" t="s">
        <v>201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216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9" t="s">
        <v>217</v>
      </c>
      <c r="B33" s="13">
        <v>1001</v>
      </c>
      <c r="C33" s="14">
        <v>30000</v>
      </c>
      <c r="D33" s="144">
        <v>30000</v>
      </c>
    </row>
    <row r="34" spans="1:4" x14ac:dyDescent="0.25">
      <c r="A34" s="9" t="s">
        <v>112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31"/>
      <c r="D35" s="132"/>
    </row>
    <row r="37" spans="1:4" ht="18.75" x14ac:dyDescent="0.3">
      <c r="A37" s="1" t="s">
        <v>209</v>
      </c>
      <c r="C37" s="3"/>
      <c r="D37" s="3" t="s">
        <v>214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5"/>
  <sheetViews>
    <sheetView topLeftCell="A42" zoomScale="60" zoomScaleNormal="60" workbookViewId="0">
      <selection activeCell="D52" sqref="D52"/>
    </sheetView>
  </sheetViews>
  <sheetFormatPr defaultColWidth="9.140625" defaultRowHeight="15.75" x14ac:dyDescent="0.25"/>
  <cols>
    <col min="1" max="1" width="85.42578125" style="208" customWidth="1"/>
    <col min="2" max="2" width="21.7109375" style="208" customWidth="1"/>
    <col min="3" max="3" width="20.42578125" style="208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105"/>
  </cols>
  <sheetData>
    <row r="1" spans="1:9" ht="20.25" x14ac:dyDescent="0.3">
      <c r="A1" s="247"/>
      <c r="B1" s="247"/>
      <c r="C1" s="247"/>
      <c r="D1" s="248" t="s">
        <v>654</v>
      </c>
      <c r="E1" s="248"/>
      <c r="F1" s="18"/>
    </row>
    <row r="2" spans="1:9" ht="21" x14ac:dyDescent="0.35">
      <c r="A2" s="247"/>
      <c r="B2" s="247"/>
      <c r="C2" s="377" t="s">
        <v>665</v>
      </c>
      <c r="D2" s="377"/>
      <c r="E2" s="377"/>
      <c r="F2" s="336"/>
      <c r="G2" s="336"/>
      <c r="H2" s="336"/>
      <c r="I2" s="336"/>
    </row>
    <row r="3" spans="1:9" ht="20.25" x14ac:dyDescent="0.3">
      <c r="A3" s="247"/>
      <c r="B3" s="247"/>
      <c r="C3" s="247"/>
      <c r="D3" s="249"/>
      <c r="E3" s="247"/>
      <c r="F3" s="5"/>
    </row>
    <row r="4" spans="1:9" ht="20.25" x14ac:dyDescent="0.3">
      <c r="A4" s="380"/>
      <c r="B4" s="380"/>
      <c r="C4" s="380"/>
      <c r="D4" s="380"/>
      <c r="E4" s="380"/>
      <c r="F4" s="214"/>
    </row>
    <row r="5" spans="1:9" ht="20.25" x14ac:dyDescent="0.3">
      <c r="A5" s="247"/>
      <c r="B5" s="247"/>
      <c r="C5" s="247"/>
      <c r="D5" s="248"/>
      <c r="E5" s="248"/>
      <c r="F5" s="18"/>
    </row>
    <row r="6" spans="1:9" ht="77.25" customHeight="1" x14ac:dyDescent="0.25">
      <c r="A6" s="379" t="s">
        <v>639</v>
      </c>
      <c r="B6" s="379"/>
      <c r="C6" s="379"/>
      <c r="D6" s="379"/>
      <c r="E6" s="379"/>
      <c r="F6" s="379"/>
      <c r="G6" s="379"/>
    </row>
    <row r="7" spans="1:9" ht="22.5" hidden="1" customHeight="1" x14ac:dyDescent="0.25">
      <c r="A7" s="379"/>
      <c r="B7" s="379"/>
      <c r="C7" s="379"/>
      <c r="D7" s="379"/>
      <c r="E7" s="379"/>
      <c r="F7" s="379"/>
      <c r="G7" s="379"/>
    </row>
    <row r="8" spans="1:9" ht="26.25" customHeight="1" x14ac:dyDescent="0.35">
      <c r="A8" s="209"/>
      <c r="E8" s="285" t="s">
        <v>143</v>
      </c>
    </row>
    <row r="9" spans="1:9" ht="16.5" hidden="1" thickBot="1" x14ac:dyDescent="0.3">
      <c r="A9" s="107" t="s">
        <v>81</v>
      </c>
      <c r="B9" s="107" t="s">
        <v>81</v>
      </c>
      <c r="C9" s="107" t="s">
        <v>81</v>
      </c>
      <c r="D9" s="108" t="s">
        <v>81</v>
      </c>
      <c r="E9" s="108"/>
      <c r="F9" s="108"/>
      <c r="G9" s="107" t="s">
        <v>143</v>
      </c>
    </row>
    <row r="10" spans="1:9" ht="35.25" customHeight="1" x14ac:dyDescent="0.25">
      <c r="A10" s="378" t="s">
        <v>82</v>
      </c>
      <c r="B10" s="378" t="s">
        <v>116</v>
      </c>
      <c r="C10" s="378" t="s">
        <v>117</v>
      </c>
      <c r="D10" s="378" t="s">
        <v>83</v>
      </c>
      <c r="E10" s="299" t="s">
        <v>640</v>
      </c>
      <c r="F10" s="293" t="s">
        <v>266</v>
      </c>
      <c r="G10" s="180" t="s">
        <v>273</v>
      </c>
    </row>
    <row r="11" spans="1:9" ht="22.5" hidden="1" x14ac:dyDescent="0.25">
      <c r="A11" s="378"/>
      <c r="B11" s="378"/>
      <c r="C11" s="378"/>
      <c r="D11" s="378"/>
      <c r="E11" s="279"/>
      <c r="F11" s="294">
        <f>F12+F16+F14</f>
        <v>35100</v>
      </c>
      <c r="G11" s="181">
        <f>G12+G16+G14</f>
        <v>35100</v>
      </c>
    </row>
    <row r="12" spans="1:9" ht="31.5" customHeight="1" x14ac:dyDescent="0.35">
      <c r="A12" s="250">
        <v>1</v>
      </c>
      <c r="B12" s="250">
        <v>2</v>
      </c>
      <c r="C12" s="250">
        <v>3</v>
      </c>
      <c r="D12" s="250">
        <v>4</v>
      </c>
      <c r="E12" s="250">
        <v>5</v>
      </c>
      <c r="F12" s="295">
        <f>F13</f>
        <v>25400</v>
      </c>
      <c r="G12" s="182">
        <f>G13</f>
        <v>25400</v>
      </c>
    </row>
    <row r="13" spans="1:9" ht="68.25" x14ac:dyDescent="0.35">
      <c r="A13" s="251" t="s">
        <v>594</v>
      </c>
      <c r="B13" s="250"/>
      <c r="C13" s="250"/>
      <c r="D13" s="250"/>
      <c r="E13" s="252">
        <f>E14+E22</f>
        <v>303031</v>
      </c>
      <c r="F13" s="295">
        <v>25400</v>
      </c>
      <c r="G13" s="182">
        <v>25400</v>
      </c>
    </row>
    <row r="14" spans="1:9" ht="80.25" customHeight="1" x14ac:dyDescent="0.3">
      <c r="A14" s="253" t="s">
        <v>307</v>
      </c>
      <c r="B14" s="261">
        <v>7100000000</v>
      </c>
      <c r="C14" s="254"/>
      <c r="D14" s="254"/>
      <c r="E14" s="255">
        <f>E15</f>
        <v>303031</v>
      </c>
      <c r="F14" s="295">
        <f>F15</f>
        <v>7700</v>
      </c>
      <c r="G14" s="182">
        <f>G15</f>
        <v>7700</v>
      </c>
    </row>
    <row r="15" spans="1:9" ht="56.25" customHeight="1" x14ac:dyDescent="0.3">
      <c r="A15" s="253" t="s">
        <v>573</v>
      </c>
      <c r="B15" s="261">
        <v>7110000000</v>
      </c>
      <c r="C15" s="254"/>
      <c r="D15" s="254"/>
      <c r="E15" s="255">
        <f>E16</f>
        <v>303031</v>
      </c>
      <c r="F15" s="295">
        <v>7700</v>
      </c>
      <c r="G15" s="182">
        <v>7700</v>
      </c>
    </row>
    <row r="16" spans="1:9" ht="71.25" customHeight="1" x14ac:dyDescent="0.3">
      <c r="A16" s="253" t="s">
        <v>308</v>
      </c>
      <c r="B16" s="261">
        <v>7110100000</v>
      </c>
      <c r="C16" s="254"/>
      <c r="D16" s="254"/>
      <c r="E16" s="255">
        <f>E17</f>
        <v>303031</v>
      </c>
      <c r="F16" s="295">
        <v>2000</v>
      </c>
      <c r="G16" s="183">
        <v>2000</v>
      </c>
    </row>
    <row r="17" spans="1:7" ht="57.75" customHeight="1" x14ac:dyDescent="0.3">
      <c r="A17" s="253" t="s">
        <v>309</v>
      </c>
      <c r="B17" s="261" t="s">
        <v>310</v>
      </c>
      <c r="C17" s="254"/>
      <c r="D17" s="254"/>
      <c r="E17" s="255">
        <f>E18</f>
        <v>303031</v>
      </c>
      <c r="F17" s="295">
        <v>2000</v>
      </c>
      <c r="G17" s="183">
        <v>2000</v>
      </c>
    </row>
    <row r="18" spans="1:7" ht="84" customHeight="1" x14ac:dyDescent="0.35">
      <c r="A18" s="256" t="s">
        <v>311</v>
      </c>
      <c r="B18" s="300" t="s">
        <v>310</v>
      </c>
      <c r="C18" s="254"/>
      <c r="D18" s="254"/>
      <c r="E18" s="255">
        <f>SUM(E20:E21:E19)</f>
        <v>303031</v>
      </c>
      <c r="F18" s="296">
        <f>F20</f>
        <v>3000</v>
      </c>
      <c r="G18" s="181">
        <f>G20</f>
        <v>3000</v>
      </c>
    </row>
    <row r="19" spans="1:7" ht="84" customHeight="1" x14ac:dyDescent="0.35">
      <c r="A19" s="256" t="s">
        <v>591</v>
      </c>
      <c r="B19" s="300" t="s">
        <v>310</v>
      </c>
      <c r="C19" s="257">
        <v>200</v>
      </c>
      <c r="D19" s="257">
        <v>310</v>
      </c>
      <c r="E19" s="258">
        <v>40404</v>
      </c>
      <c r="F19" s="296"/>
      <c r="G19" s="181"/>
    </row>
    <row r="20" spans="1:7" ht="52.5" customHeight="1" x14ac:dyDescent="0.35">
      <c r="A20" s="256" t="s">
        <v>113</v>
      </c>
      <c r="B20" s="300" t="s">
        <v>310</v>
      </c>
      <c r="C20" s="257">
        <v>200</v>
      </c>
      <c r="D20" s="334" t="s">
        <v>114</v>
      </c>
      <c r="E20" s="258">
        <v>181819</v>
      </c>
      <c r="F20" s="270">
        <v>3000</v>
      </c>
      <c r="G20" s="182">
        <v>3000</v>
      </c>
    </row>
    <row r="21" spans="1:7" ht="52.5" customHeight="1" x14ac:dyDescent="0.35">
      <c r="A21" s="256" t="s">
        <v>110</v>
      </c>
      <c r="B21" s="300" t="s">
        <v>310</v>
      </c>
      <c r="C21" s="257">
        <v>200</v>
      </c>
      <c r="D21" s="334" t="s">
        <v>111</v>
      </c>
      <c r="E21" s="258">
        <v>80808</v>
      </c>
      <c r="F21" s="270"/>
      <c r="G21" s="182"/>
    </row>
    <row r="22" spans="1:7" ht="1.5" customHeight="1" x14ac:dyDescent="0.3">
      <c r="A22" s="253"/>
      <c r="B22" s="261"/>
      <c r="C22" s="254"/>
      <c r="D22" s="254"/>
      <c r="E22" s="255"/>
      <c r="F22" s="270">
        <v>3000</v>
      </c>
      <c r="G22" s="182">
        <v>3000</v>
      </c>
    </row>
    <row r="23" spans="1:7" ht="128.25" hidden="1" customHeight="1" x14ac:dyDescent="0.3">
      <c r="A23" s="253"/>
      <c r="B23" s="261"/>
      <c r="C23" s="254"/>
      <c r="D23" s="254"/>
      <c r="E23" s="255"/>
      <c r="F23" s="294"/>
      <c r="G23" s="185"/>
    </row>
    <row r="24" spans="1:7" ht="96.75" hidden="1" customHeight="1" x14ac:dyDescent="0.3">
      <c r="A24" s="253"/>
      <c r="B24" s="261"/>
      <c r="C24" s="254"/>
      <c r="D24" s="254"/>
      <c r="E24" s="255"/>
      <c r="F24" s="295"/>
      <c r="G24" s="183"/>
    </row>
    <row r="25" spans="1:7" ht="79.5" hidden="1" customHeight="1" x14ac:dyDescent="0.3">
      <c r="A25" s="253"/>
      <c r="B25" s="261"/>
      <c r="C25" s="254"/>
      <c r="D25" s="254"/>
      <c r="E25" s="255"/>
      <c r="F25" s="295"/>
      <c r="G25" s="183"/>
    </row>
    <row r="26" spans="1:7" ht="23.25" hidden="1" x14ac:dyDescent="0.35">
      <c r="A26" s="256"/>
      <c r="B26" s="300"/>
      <c r="C26" s="260"/>
      <c r="D26" s="259"/>
      <c r="E26" s="258"/>
      <c r="F26" s="296">
        <f>F27+F31+F29</f>
        <v>358140</v>
      </c>
      <c r="G26" s="184">
        <f>G27+G31+G29</f>
        <v>295330</v>
      </c>
    </row>
    <row r="27" spans="1:7" ht="34.5" hidden="1" customHeight="1" x14ac:dyDescent="0.35">
      <c r="A27" s="256"/>
      <c r="B27" s="300"/>
      <c r="C27" s="260"/>
      <c r="D27" s="259"/>
      <c r="E27" s="258"/>
      <c r="F27" s="270">
        <f>F28</f>
        <v>301640</v>
      </c>
      <c r="G27" s="182">
        <f>G28</f>
        <v>240830</v>
      </c>
    </row>
    <row r="28" spans="1:7" ht="67.5" hidden="1" customHeight="1" x14ac:dyDescent="0.35">
      <c r="A28" s="256"/>
      <c r="B28" s="300"/>
      <c r="C28" s="260"/>
      <c r="D28" s="259"/>
      <c r="E28" s="258"/>
      <c r="F28" s="270">
        <v>301640</v>
      </c>
      <c r="G28" s="182">
        <v>240830</v>
      </c>
    </row>
    <row r="29" spans="1:7" ht="49.5" hidden="1" customHeight="1" x14ac:dyDescent="0.35">
      <c r="A29" s="256"/>
      <c r="B29" s="300"/>
      <c r="C29" s="260"/>
      <c r="D29" s="259"/>
      <c r="E29" s="258"/>
      <c r="F29" s="270">
        <f>F30</f>
        <v>54500</v>
      </c>
      <c r="G29" s="182">
        <f>G30</f>
        <v>52500</v>
      </c>
    </row>
    <row r="30" spans="1:7" ht="39.6" customHeight="1" x14ac:dyDescent="0.3">
      <c r="A30" s="261" t="s">
        <v>315</v>
      </c>
      <c r="B30" s="265" t="s">
        <v>316</v>
      </c>
      <c r="C30" s="265"/>
      <c r="D30" s="265"/>
      <c r="E30" s="255">
        <f>E31+E55+E84+E120+E125+E163</f>
        <v>9125001.8699999992</v>
      </c>
      <c r="F30" s="270">
        <v>54500</v>
      </c>
      <c r="G30" s="182">
        <v>52500</v>
      </c>
    </row>
    <row r="31" spans="1:7" ht="45" x14ac:dyDescent="0.25">
      <c r="A31" s="279" t="s">
        <v>317</v>
      </c>
      <c r="B31" s="291" t="s">
        <v>318</v>
      </c>
      <c r="C31" s="291"/>
      <c r="D31" s="291"/>
      <c r="E31" s="292">
        <f>E32+E35+E38+E43+E47+E51</f>
        <v>6155912.54</v>
      </c>
      <c r="F31" s="270">
        <v>2000</v>
      </c>
      <c r="G31" s="182">
        <v>2000</v>
      </c>
    </row>
    <row r="32" spans="1:7" ht="23.25" x14ac:dyDescent="0.25">
      <c r="A32" s="262" t="s">
        <v>319</v>
      </c>
      <c r="B32" s="263" t="s">
        <v>320</v>
      </c>
      <c r="C32" s="263"/>
      <c r="D32" s="263"/>
      <c r="E32" s="264">
        <f>E33</f>
        <v>932809</v>
      </c>
      <c r="F32" s="296" t="e">
        <f>F34+F36+F40+#REF!+#REF!+F37</f>
        <v>#REF!</v>
      </c>
      <c r="G32" s="184" t="e">
        <f>G34+G36+G40+#REF!+#REF!+G37</f>
        <v>#REF!</v>
      </c>
    </row>
    <row r="33" spans="1:7" ht="124.5" customHeight="1" x14ac:dyDescent="0.25">
      <c r="A33" s="262" t="s">
        <v>312</v>
      </c>
      <c r="B33" s="263" t="s">
        <v>320</v>
      </c>
      <c r="C33" s="263" t="s">
        <v>313</v>
      </c>
      <c r="D33" s="263"/>
      <c r="E33" s="264">
        <f>E34</f>
        <v>932809</v>
      </c>
      <c r="F33" s="270">
        <f>F34</f>
        <v>813100</v>
      </c>
      <c r="G33" s="182">
        <f>G34</f>
        <v>814100</v>
      </c>
    </row>
    <row r="34" spans="1:7" ht="23.25" x14ac:dyDescent="0.25">
      <c r="A34" s="262" t="s">
        <v>121</v>
      </c>
      <c r="B34" s="263" t="s">
        <v>320</v>
      </c>
      <c r="C34" s="263" t="s">
        <v>313</v>
      </c>
      <c r="D34" s="263" t="s">
        <v>87</v>
      </c>
      <c r="E34" s="264">
        <v>932809</v>
      </c>
      <c r="F34" s="270">
        <v>813100</v>
      </c>
      <c r="G34" s="182">
        <v>814100</v>
      </c>
    </row>
    <row r="35" spans="1:7" ht="35.25" customHeight="1" x14ac:dyDescent="0.25">
      <c r="A35" s="262" t="s">
        <v>319</v>
      </c>
      <c r="B35" s="263" t="s">
        <v>321</v>
      </c>
      <c r="C35" s="263"/>
      <c r="D35" s="263"/>
      <c r="E35" s="264">
        <f>E36</f>
        <v>4095547.85</v>
      </c>
      <c r="F35" s="270">
        <v>3000</v>
      </c>
      <c r="G35" s="182">
        <v>3000</v>
      </c>
    </row>
    <row r="36" spans="1:7" ht="116.25" x14ac:dyDescent="0.25">
      <c r="A36" s="262" t="s">
        <v>312</v>
      </c>
      <c r="B36" s="263" t="s">
        <v>321</v>
      </c>
      <c r="C36" s="263" t="s">
        <v>313</v>
      </c>
      <c r="D36" s="263"/>
      <c r="E36" s="264">
        <f>E37</f>
        <v>4095547.85</v>
      </c>
      <c r="F36" s="270">
        <v>3000</v>
      </c>
      <c r="G36" s="182">
        <v>3000</v>
      </c>
    </row>
    <row r="37" spans="1:7" ht="53.45" customHeight="1" x14ac:dyDescent="0.25">
      <c r="A37" s="262" t="s">
        <v>322</v>
      </c>
      <c r="B37" s="263" t="s">
        <v>321</v>
      </c>
      <c r="C37" s="263" t="s">
        <v>313</v>
      </c>
      <c r="D37" s="263" t="s">
        <v>89</v>
      </c>
      <c r="E37" s="264">
        <v>4095547.85</v>
      </c>
      <c r="F37" s="270">
        <f>F38</f>
        <v>264700</v>
      </c>
      <c r="G37" s="182">
        <f>G38</f>
        <v>265700</v>
      </c>
    </row>
    <row r="38" spans="1:7" ht="23.25" x14ac:dyDescent="0.25">
      <c r="A38" s="262" t="s">
        <v>323</v>
      </c>
      <c r="B38" s="263" t="s">
        <v>324</v>
      </c>
      <c r="C38" s="263"/>
      <c r="D38" s="263"/>
      <c r="E38" s="264">
        <f>E39+E41</f>
        <v>831131.03</v>
      </c>
      <c r="F38" s="270">
        <v>264700</v>
      </c>
      <c r="G38" s="182">
        <v>265700</v>
      </c>
    </row>
    <row r="39" spans="1:7" ht="46.5" x14ac:dyDescent="0.25">
      <c r="A39" s="256" t="s">
        <v>311</v>
      </c>
      <c r="B39" s="263" t="s">
        <v>324</v>
      </c>
      <c r="C39" s="263" t="s">
        <v>314</v>
      </c>
      <c r="D39" s="263"/>
      <c r="E39" s="264">
        <f>E40</f>
        <v>818631.03</v>
      </c>
      <c r="F39" s="270">
        <f>F40</f>
        <v>135400</v>
      </c>
      <c r="G39" s="182">
        <f>G40</f>
        <v>134600</v>
      </c>
    </row>
    <row r="40" spans="1:7" ht="23.25" x14ac:dyDescent="0.25">
      <c r="A40" s="262" t="s">
        <v>322</v>
      </c>
      <c r="B40" s="263" t="s">
        <v>324</v>
      </c>
      <c r="C40" s="263" t="s">
        <v>314</v>
      </c>
      <c r="D40" s="263" t="s">
        <v>89</v>
      </c>
      <c r="E40" s="264">
        <v>818631.03</v>
      </c>
      <c r="F40" s="270">
        <v>135400</v>
      </c>
      <c r="G40" s="182">
        <v>134600</v>
      </c>
    </row>
    <row r="41" spans="1:7" ht="23.25" x14ac:dyDescent="0.25">
      <c r="A41" s="301" t="s">
        <v>326</v>
      </c>
      <c r="B41" s="263" t="s">
        <v>421</v>
      </c>
      <c r="C41" s="263" t="s">
        <v>327</v>
      </c>
      <c r="D41" s="263"/>
      <c r="E41" s="264">
        <f>E42</f>
        <v>12500</v>
      </c>
      <c r="F41" s="270">
        <f>F42</f>
        <v>1000</v>
      </c>
      <c r="G41" s="182">
        <f>G42</f>
        <v>1000</v>
      </c>
    </row>
    <row r="42" spans="1:7" ht="23.25" x14ac:dyDescent="0.25">
      <c r="A42" s="262" t="s">
        <v>322</v>
      </c>
      <c r="B42" s="263" t="s">
        <v>421</v>
      </c>
      <c r="C42" s="263" t="s">
        <v>327</v>
      </c>
      <c r="D42" s="263" t="s">
        <v>89</v>
      </c>
      <c r="E42" s="264">
        <v>12500</v>
      </c>
      <c r="F42" s="270">
        <v>1000</v>
      </c>
      <c r="G42" s="182">
        <v>1000</v>
      </c>
    </row>
    <row r="43" spans="1:7" ht="71.25" customHeight="1" x14ac:dyDescent="0.3">
      <c r="A43" s="271" t="s">
        <v>440</v>
      </c>
      <c r="B43" s="291" t="s">
        <v>441</v>
      </c>
      <c r="C43" s="291"/>
      <c r="D43" s="291"/>
      <c r="E43" s="292">
        <f>E44</f>
        <v>41000</v>
      </c>
      <c r="F43" s="270">
        <v>1000</v>
      </c>
      <c r="G43" s="182">
        <v>1000</v>
      </c>
    </row>
    <row r="44" spans="1:7" ht="90" x14ac:dyDescent="0.25">
      <c r="A44" s="253" t="s">
        <v>596</v>
      </c>
      <c r="B44" s="291" t="s">
        <v>442</v>
      </c>
      <c r="C44" s="291"/>
      <c r="D44" s="291"/>
      <c r="E44" s="292">
        <f>E45</f>
        <v>41000</v>
      </c>
      <c r="F44" s="270">
        <f>F45</f>
        <v>1000</v>
      </c>
      <c r="G44" s="182">
        <f>G45</f>
        <v>1000</v>
      </c>
    </row>
    <row r="45" spans="1:7" ht="46.5" x14ac:dyDescent="0.25">
      <c r="A45" s="256" t="s">
        <v>311</v>
      </c>
      <c r="B45" s="291" t="s">
        <v>442</v>
      </c>
      <c r="C45" s="263" t="s">
        <v>314</v>
      </c>
      <c r="D45" s="263"/>
      <c r="E45" s="264">
        <f>E46</f>
        <v>41000</v>
      </c>
      <c r="F45" s="270">
        <v>1000</v>
      </c>
      <c r="G45" s="182">
        <v>1000</v>
      </c>
    </row>
    <row r="46" spans="1:7" s="167" customFormat="1" ht="23.25" x14ac:dyDescent="0.25">
      <c r="A46" s="262" t="s">
        <v>234</v>
      </c>
      <c r="B46" s="291" t="s">
        <v>442</v>
      </c>
      <c r="C46" s="263" t="s">
        <v>314</v>
      </c>
      <c r="D46" s="263" t="s">
        <v>231</v>
      </c>
      <c r="E46" s="264">
        <v>41000</v>
      </c>
      <c r="F46" s="296">
        <v>90700</v>
      </c>
      <c r="G46" s="181">
        <v>90700</v>
      </c>
    </row>
    <row r="47" spans="1:7" ht="33.75" customHeight="1" x14ac:dyDescent="0.3">
      <c r="A47" s="271" t="s">
        <v>443</v>
      </c>
      <c r="B47" s="291" t="s">
        <v>444</v>
      </c>
      <c r="C47" s="291"/>
      <c r="D47" s="291"/>
      <c r="E47" s="292">
        <f>E48</f>
        <v>251424.66</v>
      </c>
      <c r="F47" s="270">
        <v>1000</v>
      </c>
      <c r="G47" s="182">
        <v>1000</v>
      </c>
    </row>
    <row r="48" spans="1:7" ht="67.5" x14ac:dyDescent="0.25">
      <c r="A48" s="273" t="s">
        <v>667</v>
      </c>
      <c r="B48" s="291" t="s">
        <v>445</v>
      </c>
      <c r="C48" s="291" t="s">
        <v>446</v>
      </c>
      <c r="D48" s="291"/>
      <c r="E48" s="292">
        <f>E49</f>
        <v>251424.66</v>
      </c>
      <c r="F48" s="270">
        <f>F49</f>
        <v>1000</v>
      </c>
      <c r="G48" s="182">
        <f>G49</f>
        <v>1000</v>
      </c>
    </row>
    <row r="49" spans="1:7" ht="46.5" x14ac:dyDescent="0.25">
      <c r="A49" s="256" t="s">
        <v>668</v>
      </c>
      <c r="B49" s="291" t="s">
        <v>445</v>
      </c>
      <c r="C49" s="263" t="s">
        <v>338</v>
      </c>
      <c r="D49" s="263"/>
      <c r="E49" s="264">
        <f>E50</f>
        <v>251424.66</v>
      </c>
      <c r="F49" s="270">
        <v>1000</v>
      </c>
      <c r="G49" s="182">
        <v>1000</v>
      </c>
    </row>
    <row r="50" spans="1:7" s="167" customFormat="1" ht="23.25" x14ac:dyDescent="0.25">
      <c r="A50" s="262" t="s">
        <v>670</v>
      </c>
      <c r="B50" s="291" t="s">
        <v>445</v>
      </c>
      <c r="C50" s="263" t="s">
        <v>669</v>
      </c>
      <c r="D50" s="263" t="s">
        <v>220</v>
      </c>
      <c r="E50" s="264">
        <v>251424.66</v>
      </c>
      <c r="F50" s="296">
        <v>90700</v>
      </c>
      <c r="G50" s="181">
        <v>90700</v>
      </c>
    </row>
    <row r="51" spans="1:7" ht="36" customHeight="1" x14ac:dyDescent="0.25">
      <c r="A51" s="274" t="s">
        <v>447</v>
      </c>
      <c r="B51" s="291" t="s">
        <v>448</v>
      </c>
      <c r="C51" s="291"/>
      <c r="D51" s="291"/>
      <c r="E51" s="292">
        <f>E52</f>
        <v>4000</v>
      </c>
      <c r="F51" s="270">
        <v>1000</v>
      </c>
      <c r="G51" s="182">
        <v>1000</v>
      </c>
    </row>
    <row r="52" spans="1:7" ht="90" x14ac:dyDescent="0.25">
      <c r="A52" s="253" t="s">
        <v>596</v>
      </c>
      <c r="B52" s="291" t="s">
        <v>449</v>
      </c>
      <c r="C52" s="291"/>
      <c r="D52" s="291"/>
      <c r="E52" s="292">
        <f>E53</f>
        <v>4000</v>
      </c>
      <c r="F52" s="270">
        <f>F53</f>
        <v>1000</v>
      </c>
      <c r="G52" s="182">
        <f>G53</f>
        <v>1000</v>
      </c>
    </row>
    <row r="53" spans="1:7" ht="46.5" x14ac:dyDescent="0.25">
      <c r="A53" s="256" t="s">
        <v>311</v>
      </c>
      <c r="B53" s="291" t="s">
        <v>449</v>
      </c>
      <c r="C53" s="263" t="s">
        <v>314</v>
      </c>
      <c r="D53" s="263"/>
      <c r="E53" s="264">
        <f>E54</f>
        <v>4000</v>
      </c>
      <c r="F53" s="270">
        <v>1000</v>
      </c>
      <c r="G53" s="182">
        <v>1000</v>
      </c>
    </row>
    <row r="54" spans="1:7" s="167" customFormat="1" ht="46.5" x14ac:dyDescent="0.25">
      <c r="A54" s="275" t="s">
        <v>305</v>
      </c>
      <c r="B54" s="291" t="s">
        <v>449</v>
      </c>
      <c r="C54" s="263" t="s">
        <v>314</v>
      </c>
      <c r="D54" s="263" t="s">
        <v>304</v>
      </c>
      <c r="E54" s="264">
        <v>4000</v>
      </c>
      <c r="F54" s="296">
        <v>90700</v>
      </c>
      <c r="G54" s="181">
        <v>90700</v>
      </c>
    </row>
    <row r="55" spans="1:7" ht="45" x14ac:dyDescent="0.25">
      <c r="A55" s="302" t="s">
        <v>328</v>
      </c>
      <c r="B55" s="291" t="s">
        <v>329</v>
      </c>
      <c r="C55" s="291"/>
      <c r="D55" s="291"/>
      <c r="E55" s="292">
        <f>E62+E72+E76+E68</f>
        <v>12000</v>
      </c>
      <c r="F55" s="270" t="e">
        <f>#REF!</f>
        <v>#REF!</v>
      </c>
      <c r="G55" s="182" t="e">
        <f>#REF!</f>
        <v>#REF!</v>
      </c>
    </row>
    <row r="56" spans="1:7" s="167" customFormat="1" ht="25.5" hidden="1" customHeight="1" x14ac:dyDescent="0.25">
      <c r="A56" s="303" t="s">
        <v>334</v>
      </c>
      <c r="B56" s="291" t="s">
        <v>335</v>
      </c>
      <c r="C56" s="291"/>
      <c r="D56" s="291"/>
      <c r="E56" s="292">
        <f>E57+E60+E77</f>
        <v>20000</v>
      </c>
      <c r="F56" s="296">
        <v>0</v>
      </c>
      <c r="G56" s="181">
        <v>0</v>
      </c>
    </row>
    <row r="57" spans="1:7" ht="45" hidden="1" x14ac:dyDescent="0.25">
      <c r="A57" s="279" t="s">
        <v>336</v>
      </c>
      <c r="B57" s="291" t="s">
        <v>337</v>
      </c>
      <c r="C57" s="291"/>
      <c r="D57" s="291"/>
      <c r="E57" s="292">
        <f>E58</f>
        <v>0</v>
      </c>
      <c r="F57" s="296">
        <f>F58+F76+F77+F61</f>
        <v>166000</v>
      </c>
      <c r="G57" s="184">
        <f>G58+G76+G77+G61</f>
        <v>172450</v>
      </c>
    </row>
    <row r="58" spans="1:7" ht="116.25" hidden="1" x14ac:dyDescent="0.25">
      <c r="A58" s="256" t="s">
        <v>312</v>
      </c>
      <c r="B58" s="263" t="s">
        <v>337</v>
      </c>
      <c r="C58" s="263" t="s">
        <v>313</v>
      </c>
      <c r="D58" s="263"/>
      <c r="E58" s="264">
        <f>E59</f>
        <v>0</v>
      </c>
      <c r="F58" s="270">
        <f>F59</f>
        <v>120000</v>
      </c>
      <c r="G58" s="182">
        <f>G59</f>
        <v>128000</v>
      </c>
    </row>
    <row r="59" spans="1:7" ht="23.25" hidden="1" x14ac:dyDescent="0.25">
      <c r="A59" s="262" t="s">
        <v>98</v>
      </c>
      <c r="B59" s="263" t="s">
        <v>337</v>
      </c>
      <c r="C59" s="263" t="s">
        <v>313</v>
      </c>
      <c r="D59" s="263" t="s">
        <v>338</v>
      </c>
      <c r="E59" s="264"/>
      <c r="F59" s="270">
        <v>120000</v>
      </c>
      <c r="G59" s="182">
        <v>128000</v>
      </c>
    </row>
    <row r="60" spans="1:7" ht="45" hidden="1" x14ac:dyDescent="0.25">
      <c r="A60" s="279" t="s">
        <v>339</v>
      </c>
      <c r="B60" s="291" t="s">
        <v>340</v>
      </c>
      <c r="C60" s="291"/>
      <c r="D60" s="291"/>
      <c r="E60" s="292">
        <f>E61</f>
        <v>10000</v>
      </c>
      <c r="F60" s="270">
        <f>F61</f>
        <v>36000</v>
      </c>
      <c r="G60" s="182">
        <f>G61</f>
        <v>36450</v>
      </c>
    </row>
    <row r="61" spans="1:7" ht="46.5" hidden="1" x14ac:dyDescent="0.25">
      <c r="A61" s="301" t="s">
        <v>325</v>
      </c>
      <c r="B61" s="263" t="s">
        <v>340</v>
      </c>
      <c r="C61" s="263" t="s">
        <v>314</v>
      </c>
      <c r="D61" s="263"/>
      <c r="E61" s="264">
        <f>E76</f>
        <v>10000</v>
      </c>
      <c r="F61" s="270">
        <v>36000</v>
      </c>
      <c r="G61" s="182">
        <v>36450</v>
      </c>
    </row>
    <row r="62" spans="1:7" ht="71.25" customHeight="1" x14ac:dyDescent="0.25">
      <c r="A62" s="302" t="s">
        <v>423</v>
      </c>
      <c r="B62" s="291" t="s">
        <v>422</v>
      </c>
      <c r="C62" s="291"/>
      <c r="D62" s="291"/>
      <c r="E62" s="292">
        <f>E63+E66</f>
        <v>0</v>
      </c>
      <c r="F62" s="270">
        <v>1000</v>
      </c>
      <c r="G62" s="182">
        <v>1000</v>
      </c>
    </row>
    <row r="63" spans="1:7" ht="90" x14ac:dyDescent="0.25">
      <c r="A63" s="253" t="s">
        <v>596</v>
      </c>
      <c r="B63" s="291" t="s">
        <v>424</v>
      </c>
      <c r="C63" s="291"/>
      <c r="D63" s="291"/>
      <c r="E63" s="292">
        <f>E64</f>
        <v>0</v>
      </c>
      <c r="F63" s="270">
        <f>F64</f>
        <v>1000</v>
      </c>
      <c r="G63" s="182">
        <f>G64</f>
        <v>1000</v>
      </c>
    </row>
    <row r="64" spans="1:7" ht="46.5" x14ac:dyDescent="0.25">
      <c r="A64" s="256" t="s">
        <v>311</v>
      </c>
      <c r="B64" s="263" t="s">
        <v>424</v>
      </c>
      <c r="C64" s="263" t="s">
        <v>314</v>
      </c>
      <c r="D64" s="263"/>
      <c r="E64" s="264">
        <f>E65</f>
        <v>0</v>
      </c>
      <c r="F64" s="270">
        <v>1000</v>
      </c>
      <c r="G64" s="182">
        <v>1000</v>
      </c>
    </row>
    <row r="65" spans="1:7" s="167" customFormat="1" ht="69.75" x14ac:dyDescent="0.25">
      <c r="A65" s="262" t="s">
        <v>597</v>
      </c>
      <c r="B65" s="263" t="s">
        <v>424</v>
      </c>
      <c r="C65" s="263" t="s">
        <v>314</v>
      </c>
      <c r="D65" s="263" t="s">
        <v>99</v>
      </c>
      <c r="E65" s="264">
        <v>0</v>
      </c>
      <c r="F65" s="296">
        <v>90700</v>
      </c>
      <c r="G65" s="181">
        <v>90700</v>
      </c>
    </row>
    <row r="66" spans="1:7" ht="23.25" x14ac:dyDescent="0.25">
      <c r="A66" s="301" t="s">
        <v>326</v>
      </c>
      <c r="B66" s="263" t="s">
        <v>424</v>
      </c>
      <c r="C66" s="263" t="s">
        <v>327</v>
      </c>
      <c r="D66" s="263"/>
      <c r="E66" s="264">
        <f>E67</f>
        <v>0</v>
      </c>
      <c r="F66" s="270">
        <f>F67</f>
        <v>1000</v>
      </c>
      <c r="G66" s="182">
        <f>G67</f>
        <v>1000</v>
      </c>
    </row>
    <row r="67" spans="1:7" ht="77.25" customHeight="1" x14ac:dyDescent="0.25">
      <c r="A67" s="262" t="s">
        <v>597</v>
      </c>
      <c r="B67" s="263" t="s">
        <v>424</v>
      </c>
      <c r="C67" s="263" t="s">
        <v>327</v>
      </c>
      <c r="D67" s="263" t="s">
        <v>99</v>
      </c>
      <c r="E67" s="264">
        <v>0</v>
      </c>
      <c r="F67" s="270">
        <v>1000</v>
      </c>
      <c r="G67" s="182">
        <v>1000</v>
      </c>
    </row>
    <row r="68" spans="1:7" ht="45" x14ac:dyDescent="0.25">
      <c r="A68" s="302" t="s">
        <v>330</v>
      </c>
      <c r="B68" s="291" t="s">
        <v>331</v>
      </c>
      <c r="C68" s="291"/>
      <c r="D68" s="291"/>
      <c r="E68" s="292">
        <f>E69</f>
        <v>1000</v>
      </c>
      <c r="F68" s="270">
        <v>1000</v>
      </c>
      <c r="G68" s="182">
        <v>1000</v>
      </c>
    </row>
    <row r="69" spans="1:7" ht="90" x14ac:dyDescent="0.25">
      <c r="A69" s="253" t="s">
        <v>596</v>
      </c>
      <c r="B69" s="291" t="s">
        <v>333</v>
      </c>
      <c r="C69" s="291"/>
      <c r="D69" s="291"/>
      <c r="E69" s="292">
        <f>E70</f>
        <v>1000</v>
      </c>
      <c r="F69" s="270">
        <f>F70</f>
        <v>1000</v>
      </c>
      <c r="G69" s="182">
        <f>G70</f>
        <v>1000</v>
      </c>
    </row>
    <row r="70" spans="1:7" ht="46.5" x14ac:dyDescent="0.25">
      <c r="A70" s="256" t="s">
        <v>311</v>
      </c>
      <c r="B70" s="263" t="s">
        <v>333</v>
      </c>
      <c r="C70" s="263" t="s">
        <v>314</v>
      </c>
      <c r="D70" s="263"/>
      <c r="E70" s="264">
        <f>E71</f>
        <v>1000</v>
      </c>
      <c r="F70" s="270">
        <v>1000</v>
      </c>
      <c r="G70" s="182">
        <v>1000</v>
      </c>
    </row>
    <row r="71" spans="1:7" s="167" customFormat="1" ht="23.25" x14ac:dyDescent="0.25">
      <c r="A71" s="262" t="s">
        <v>593</v>
      </c>
      <c r="B71" s="263" t="s">
        <v>333</v>
      </c>
      <c r="C71" s="263" t="s">
        <v>314</v>
      </c>
      <c r="D71" s="263" t="s">
        <v>97</v>
      </c>
      <c r="E71" s="264">
        <v>1000</v>
      </c>
      <c r="F71" s="296">
        <v>90700</v>
      </c>
      <c r="G71" s="181">
        <v>90700</v>
      </c>
    </row>
    <row r="72" spans="1:7" ht="45" x14ac:dyDescent="0.25">
      <c r="A72" s="302" t="s">
        <v>427</v>
      </c>
      <c r="B72" s="291" t="s">
        <v>425</v>
      </c>
      <c r="C72" s="291"/>
      <c r="D72" s="291"/>
      <c r="E72" s="292">
        <f>E73</f>
        <v>1000</v>
      </c>
      <c r="F72" s="270">
        <v>1000</v>
      </c>
      <c r="G72" s="182">
        <v>1000</v>
      </c>
    </row>
    <row r="73" spans="1:7" ht="90" x14ac:dyDescent="0.25">
      <c r="A73" s="253" t="s">
        <v>596</v>
      </c>
      <c r="B73" s="291" t="s">
        <v>426</v>
      </c>
      <c r="C73" s="291"/>
      <c r="D73" s="291"/>
      <c r="E73" s="292">
        <f>E74</f>
        <v>1000</v>
      </c>
      <c r="F73" s="270">
        <f>F74</f>
        <v>1000</v>
      </c>
      <c r="G73" s="182">
        <f>G74</f>
        <v>1000</v>
      </c>
    </row>
    <row r="74" spans="1:7" ht="46.5" x14ac:dyDescent="0.25">
      <c r="A74" s="256" t="s">
        <v>311</v>
      </c>
      <c r="B74" s="263" t="s">
        <v>426</v>
      </c>
      <c r="C74" s="263" t="s">
        <v>314</v>
      </c>
      <c r="D74" s="263"/>
      <c r="E74" s="264">
        <f>E75</f>
        <v>1000</v>
      </c>
      <c r="F74" s="270">
        <v>1000</v>
      </c>
      <c r="G74" s="182">
        <v>1000</v>
      </c>
    </row>
    <row r="75" spans="1:7" s="167" customFormat="1" ht="23.25" x14ac:dyDescent="0.25">
      <c r="A75" s="262" t="s">
        <v>352</v>
      </c>
      <c r="B75" s="263" t="s">
        <v>426</v>
      </c>
      <c r="C75" s="263" t="s">
        <v>314</v>
      </c>
      <c r="D75" s="263" t="s">
        <v>103</v>
      </c>
      <c r="E75" s="264">
        <v>1000</v>
      </c>
      <c r="F75" s="296">
        <v>90700</v>
      </c>
      <c r="G75" s="181">
        <v>90700</v>
      </c>
    </row>
    <row r="76" spans="1:7" ht="48.75" customHeight="1" x14ac:dyDescent="0.25">
      <c r="A76" s="279" t="s">
        <v>428</v>
      </c>
      <c r="B76" s="291" t="s">
        <v>335</v>
      </c>
      <c r="C76" s="263"/>
      <c r="D76" s="263"/>
      <c r="E76" s="292">
        <f>E77</f>
        <v>10000</v>
      </c>
      <c r="F76" s="270">
        <v>1000</v>
      </c>
      <c r="G76" s="182">
        <v>1000</v>
      </c>
    </row>
    <row r="77" spans="1:7" ht="90" x14ac:dyDescent="0.25">
      <c r="A77" s="253" t="s">
        <v>596</v>
      </c>
      <c r="B77" s="291" t="s">
        <v>341</v>
      </c>
      <c r="C77" s="291"/>
      <c r="D77" s="291"/>
      <c r="E77" s="292">
        <f>E78</f>
        <v>10000</v>
      </c>
      <c r="F77" s="270">
        <v>9000</v>
      </c>
      <c r="G77" s="182">
        <f>G78</f>
        <v>7000</v>
      </c>
    </row>
    <row r="78" spans="1:7" ht="46.5" x14ac:dyDescent="0.25">
      <c r="A78" s="256" t="s">
        <v>311</v>
      </c>
      <c r="B78" s="263" t="s">
        <v>341</v>
      </c>
      <c r="C78" s="263" t="s">
        <v>314</v>
      </c>
      <c r="D78" s="263"/>
      <c r="E78" s="264">
        <f>E79</f>
        <v>10000</v>
      </c>
      <c r="F78" s="270">
        <v>9000</v>
      </c>
      <c r="G78" s="182">
        <v>7000</v>
      </c>
    </row>
    <row r="79" spans="1:7" ht="81.75" customHeight="1" x14ac:dyDescent="0.25">
      <c r="A79" s="262" t="s">
        <v>597</v>
      </c>
      <c r="B79" s="263" t="s">
        <v>341</v>
      </c>
      <c r="C79" s="263" t="s">
        <v>314</v>
      </c>
      <c r="D79" s="263" t="s">
        <v>99</v>
      </c>
      <c r="E79" s="264">
        <v>10000</v>
      </c>
      <c r="F79" s="270">
        <f>F80</f>
        <v>1000</v>
      </c>
      <c r="G79" s="182">
        <f>G80</f>
        <v>1000</v>
      </c>
    </row>
    <row r="80" spans="1:7" ht="45" hidden="1" x14ac:dyDescent="0.25">
      <c r="A80" s="303" t="s">
        <v>342</v>
      </c>
      <c r="B80" s="291" t="s">
        <v>343</v>
      </c>
      <c r="C80" s="291"/>
      <c r="D80" s="291"/>
      <c r="E80" s="292">
        <f>E82</f>
        <v>0</v>
      </c>
      <c r="F80" s="270">
        <v>1000</v>
      </c>
      <c r="G80" s="182">
        <v>1000</v>
      </c>
    </row>
    <row r="81" spans="1:7" ht="90" hidden="1" x14ac:dyDescent="0.25">
      <c r="A81" s="253" t="s">
        <v>332</v>
      </c>
      <c r="B81" s="291" t="s">
        <v>344</v>
      </c>
      <c r="C81" s="291"/>
      <c r="D81" s="291"/>
      <c r="E81" s="292">
        <f>E82</f>
        <v>0</v>
      </c>
      <c r="F81" s="270"/>
      <c r="G81" s="182"/>
    </row>
    <row r="82" spans="1:7" ht="46.5" hidden="1" x14ac:dyDescent="0.25">
      <c r="A82" s="301" t="s">
        <v>325</v>
      </c>
      <c r="B82" s="263" t="s">
        <v>344</v>
      </c>
      <c r="C82" s="263" t="s">
        <v>314</v>
      </c>
      <c r="D82" s="263"/>
      <c r="E82" s="264">
        <f>E83</f>
        <v>0</v>
      </c>
      <c r="F82" s="270"/>
      <c r="G82" s="182"/>
    </row>
    <row r="83" spans="1:7" ht="46.5" hidden="1" x14ac:dyDescent="0.25">
      <c r="A83" s="262" t="s">
        <v>345</v>
      </c>
      <c r="B83" s="263" t="s">
        <v>344</v>
      </c>
      <c r="C83" s="263" t="s">
        <v>314</v>
      </c>
      <c r="D83" s="263" t="s">
        <v>346</v>
      </c>
      <c r="E83" s="264"/>
      <c r="F83" s="270"/>
      <c r="G83" s="182"/>
    </row>
    <row r="84" spans="1:7" ht="45" x14ac:dyDescent="0.25">
      <c r="A84" s="303" t="s">
        <v>347</v>
      </c>
      <c r="B84" s="291" t="s">
        <v>348</v>
      </c>
      <c r="C84" s="291"/>
      <c r="D84" s="291"/>
      <c r="E84" s="292">
        <f>E85+E116</f>
        <v>338776.39</v>
      </c>
      <c r="F84" s="270"/>
      <c r="G84" s="182"/>
    </row>
    <row r="85" spans="1:7" ht="45" x14ac:dyDescent="0.25">
      <c r="A85" s="303" t="s">
        <v>349</v>
      </c>
      <c r="B85" s="291" t="s">
        <v>350</v>
      </c>
      <c r="C85" s="291"/>
      <c r="D85" s="291"/>
      <c r="E85" s="292">
        <f>E86+E96+E106</f>
        <v>338776.39</v>
      </c>
      <c r="F85" s="296">
        <f>F87+F119+F116</f>
        <v>80180</v>
      </c>
      <c r="G85" s="184">
        <f>G87+G119+G116</f>
        <v>80200</v>
      </c>
    </row>
    <row r="86" spans="1:7" ht="90" x14ac:dyDescent="0.25">
      <c r="A86" s="253" t="s">
        <v>596</v>
      </c>
      <c r="B86" s="291" t="s">
        <v>351</v>
      </c>
      <c r="C86" s="291"/>
      <c r="D86" s="291"/>
      <c r="E86" s="292">
        <f>E87</f>
        <v>338776.39</v>
      </c>
      <c r="F86" s="270">
        <f>F87+F116+F119</f>
        <v>80180</v>
      </c>
      <c r="G86" s="182">
        <v>80200</v>
      </c>
    </row>
    <row r="87" spans="1:7" ht="58.5" customHeight="1" x14ac:dyDescent="0.25">
      <c r="A87" s="301" t="s">
        <v>598</v>
      </c>
      <c r="B87" s="263" t="s">
        <v>351</v>
      </c>
      <c r="C87" s="263" t="s">
        <v>314</v>
      </c>
      <c r="D87" s="263"/>
      <c r="E87" s="264">
        <f>E95</f>
        <v>338776.39</v>
      </c>
      <c r="F87" s="270">
        <v>60000</v>
      </c>
      <c r="G87" s="182">
        <v>60000</v>
      </c>
    </row>
    <row r="88" spans="1:7" ht="16.5" hidden="1" customHeight="1" thickBot="1" x14ac:dyDescent="0.3">
      <c r="A88" s="262" t="s">
        <v>352</v>
      </c>
      <c r="B88" s="263" t="s">
        <v>351</v>
      </c>
      <c r="C88" s="263" t="s">
        <v>314</v>
      </c>
      <c r="D88" s="263" t="s">
        <v>103</v>
      </c>
      <c r="E88" s="264">
        <v>1247500</v>
      </c>
      <c r="F88" s="270"/>
      <c r="G88" s="182"/>
    </row>
    <row r="89" spans="1:7" ht="63.75" hidden="1" customHeight="1" thickBot="1" x14ac:dyDescent="0.3">
      <c r="A89" s="253" t="s">
        <v>332</v>
      </c>
      <c r="B89" s="291" t="s">
        <v>353</v>
      </c>
      <c r="C89" s="291"/>
      <c r="D89" s="291"/>
      <c r="E89" s="292">
        <f>E90</f>
        <v>100000</v>
      </c>
      <c r="F89" s="270"/>
      <c r="G89" s="182"/>
    </row>
    <row r="90" spans="1:7" ht="16.5" hidden="1" customHeight="1" thickBot="1" x14ac:dyDescent="0.3">
      <c r="A90" s="301" t="s">
        <v>325</v>
      </c>
      <c r="B90" s="263" t="s">
        <v>353</v>
      </c>
      <c r="C90" s="263" t="s">
        <v>314</v>
      </c>
      <c r="D90" s="263"/>
      <c r="E90" s="264">
        <f>E91</f>
        <v>100000</v>
      </c>
      <c r="F90" s="294"/>
      <c r="G90" s="185"/>
    </row>
    <row r="91" spans="1:7" ht="16.5" hidden="1" customHeight="1" thickBot="1" x14ac:dyDescent="0.3">
      <c r="A91" s="262" t="s">
        <v>352</v>
      </c>
      <c r="B91" s="263" t="s">
        <v>353</v>
      </c>
      <c r="C91" s="263" t="s">
        <v>314</v>
      </c>
      <c r="D91" s="263" t="s">
        <v>103</v>
      </c>
      <c r="E91" s="264">
        <v>100000</v>
      </c>
      <c r="F91" s="270"/>
      <c r="G91" s="182"/>
    </row>
    <row r="92" spans="1:7" ht="16.5" hidden="1" customHeight="1" thickBot="1" x14ac:dyDescent="0.3">
      <c r="A92" s="303" t="s">
        <v>354</v>
      </c>
      <c r="B92" s="291" t="s">
        <v>355</v>
      </c>
      <c r="C92" s="291"/>
      <c r="D92" s="291"/>
      <c r="E92" s="292">
        <f>E94</f>
        <v>338776.39</v>
      </c>
      <c r="F92" s="270"/>
      <c r="G92" s="182"/>
    </row>
    <row r="93" spans="1:7" ht="63.75" hidden="1" customHeight="1" thickBot="1" x14ac:dyDescent="0.3">
      <c r="A93" s="253" t="s">
        <v>332</v>
      </c>
      <c r="B93" s="291" t="s">
        <v>356</v>
      </c>
      <c r="C93" s="291"/>
      <c r="D93" s="291"/>
      <c r="E93" s="292">
        <f>E94</f>
        <v>338776.39</v>
      </c>
      <c r="F93" s="296"/>
      <c r="G93" s="181"/>
    </row>
    <row r="94" spans="1:7" ht="16.5" hidden="1" customHeight="1" thickBot="1" x14ac:dyDescent="0.3">
      <c r="A94" s="301" t="s">
        <v>325</v>
      </c>
      <c r="B94" s="263" t="s">
        <v>356</v>
      </c>
      <c r="C94" s="263" t="s">
        <v>314</v>
      </c>
      <c r="D94" s="263"/>
      <c r="E94" s="264">
        <f>E95</f>
        <v>338776.39</v>
      </c>
      <c r="F94" s="270"/>
      <c r="G94" s="182"/>
    </row>
    <row r="95" spans="1:7" ht="34.5" customHeight="1" x14ac:dyDescent="0.25">
      <c r="A95" s="262" t="s">
        <v>352</v>
      </c>
      <c r="B95" s="263" t="s">
        <v>351</v>
      </c>
      <c r="C95" s="263" t="s">
        <v>314</v>
      </c>
      <c r="D95" s="263" t="s">
        <v>103</v>
      </c>
      <c r="E95" s="264">
        <v>338776.39</v>
      </c>
      <c r="F95" s="270"/>
      <c r="G95" s="182"/>
    </row>
    <row r="96" spans="1:7" ht="1.5" hidden="1" customHeight="1" x14ac:dyDescent="0.25">
      <c r="A96" s="253" t="s">
        <v>596</v>
      </c>
      <c r="B96" s="291" t="s">
        <v>353</v>
      </c>
      <c r="C96" s="291"/>
      <c r="D96" s="291"/>
      <c r="E96" s="292">
        <f>E97</f>
        <v>0</v>
      </c>
      <c r="F96" s="270">
        <f>F97+F127+F134</f>
        <v>66000</v>
      </c>
      <c r="G96" s="182">
        <v>80200</v>
      </c>
    </row>
    <row r="97" spans="1:7" ht="49.5" hidden="1" customHeight="1" x14ac:dyDescent="0.25">
      <c r="A97" s="301" t="s">
        <v>598</v>
      </c>
      <c r="B97" s="263" t="s">
        <v>353</v>
      </c>
      <c r="C97" s="263" t="s">
        <v>314</v>
      </c>
      <c r="D97" s="263"/>
      <c r="E97" s="264">
        <f>E105</f>
        <v>0</v>
      </c>
      <c r="F97" s="270">
        <v>60000</v>
      </c>
      <c r="G97" s="182">
        <v>60000</v>
      </c>
    </row>
    <row r="98" spans="1:7" ht="16.5" hidden="1" customHeight="1" thickBot="1" x14ac:dyDescent="0.3">
      <c r="A98" s="262" t="s">
        <v>352</v>
      </c>
      <c r="B98" s="263" t="s">
        <v>351</v>
      </c>
      <c r="C98" s="263" t="s">
        <v>314</v>
      </c>
      <c r="D98" s="263" t="s">
        <v>103</v>
      </c>
      <c r="E98" s="264">
        <v>1247500</v>
      </c>
      <c r="F98" s="270"/>
      <c r="G98" s="182"/>
    </row>
    <row r="99" spans="1:7" ht="63.75" hidden="1" customHeight="1" thickBot="1" x14ac:dyDescent="0.3">
      <c r="A99" s="253" t="s">
        <v>332</v>
      </c>
      <c r="B99" s="291" t="s">
        <v>353</v>
      </c>
      <c r="C99" s="291"/>
      <c r="D99" s="291"/>
      <c r="E99" s="292">
        <f>E100</f>
        <v>100000</v>
      </c>
      <c r="F99" s="270"/>
      <c r="G99" s="182"/>
    </row>
    <row r="100" spans="1:7" ht="16.5" hidden="1" customHeight="1" thickBot="1" x14ac:dyDescent="0.3">
      <c r="A100" s="301" t="s">
        <v>325</v>
      </c>
      <c r="B100" s="263" t="s">
        <v>353</v>
      </c>
      <c r="C100" s="263" t="s">
        <v>314</v>
      </c>
      <c r="D100" s="263"/>
      <c r="E100" s="264">
        <f>E101</f>
        <v>100000</v>
      </c>
      <c r="F100" s="294"/>
      <c r="G100" s="185"/>
    </row>
    <row r="101" spans="1:7" ht="16.5" hidden="1" customHeight="1" thickBot="1" x14ac:dyDescent="0.3">
      <c r="A101" s="262" t="s">
        <v>352</v>
      </c>
      <c r="B101" s="263" t="s">
        <v>353</v>
      </c>
      <c r="C101" s="263" t="s">
        <v>314</v>
      </c>
      <c r="D101" s="263" t="s">
        <v>103</v>
      </c>
      <c r="E101" s="264">
        <v>100000</v>
      </c>
      <c r="F101" s="270"/>
      <c r="G101" s="182"/>
    </row>
    <row r="102" spans="1:7" ht="16.5" hidden="1" customHeight="1" thickBot="1" x14ac:dyDescent="0.3">
      <c r="A102" s="303" t="s">
        <v>354</v>
      </c>
      <c r="B102" s="291" t="s">
        <v>355</v>
      </c>
      <c r="C102" s="291"/>
      <c r="D102" s="291"/>
      <c r="E102" s="292">
        <f>E104</f>
        <v>0</v>
      </c>
      <c r="F102" s="270"/>
      <c r="G102" s="182"/>
    </row>
    <row r="103" spans="1:7" ht="63.75" hidden="1" customHeight="1" thickBot="1" x14ac:dyDescent="0.3">
      <c r="A103" s="253" t="s">
        <v>332</v>
      </c>
      <c r="B103" s="291" t="s">
        <v>356</v>
      </c>
      <c r="C103" s="291"/>
      <c r="D103" s="291"/>
      <c r="E103" s="292">
        <f>E104</f>
        <v>0</v>
      </c>
      <c r="F103" s="296"/>
      <c r="G103" s="181"/>
    </row>
    <row r="104" spans="1:7" ht="16.5" hidden="1" customHeight="1" thickBot="1" x14ac:dyDescent="0.3">
      <c r="A104" s="301" t="s">
        <v>325</v>
      </c>
      <c r="B104" s="263" t="s">
        <v>356</v>
      </c>
      <c r="C104" s="263" t="s">
        <v>314</v>
      </c>
      <c r="D104" s="263"/>
      <c r="E104" s="264">
        <f>E105</f>
        <v>0</v>
      </c>
      <c r="F104" s="270"/>
      <c r="G104" s="182"/>
    </row>
    <row r="105" spans="1:7" ht="39" hidden="1" customHeight="1" x14ac:dyDescent="0.25">
      <c r="A105" s="262" t="s">
        <v>352</v>
      </c>
      <c r="B105" s="263" t="s">
        <v>353</v>
      </c>
      <c r="C105" s="263" t="s">
        <v>314</v>
      </c>
      <c r="D105" s="263" t="s">
        <v>103</v>
      </c>
      <c r="E105" s="264">
        <v>0</v>
      </c>
      <c r="F105" s="270"/>
      <c r="G105" s="182"/>
    </row>
    <row r="106" spans="1:7" ht="90" hidden="1" x14ac:dyDescent="0.25">
      <c r="A106" s="253" t="s">
        <v>596</v>
      </c>
      <c r="B106" s="291" t="s">
        <v>430</v>
      </c>
      <c r="C106" s="291"/>
      <c r="D106" s="291"/>
      <c r="E106" s="292">
        <f>E107</f>
        <v>0</v>
      </c>
      <c r="F106" s="270">
        <f>F107+F141+F144</f>
        <v>410000</v>
      </c>
      <c r="G106" s="182">
        <v>80200</v>
      </c>
    </row>
    <row r="107" spans="1:7" ht="57" hidden="1" customHeight="1" x14ac:dyDescent="0.25">
      <c r="A107" s="301" t="s">
        <v>598</v>
      </c>
      <c r="B107" s="263" t="s">
        <v>430</v>
      </c>
      <c r="C107" s="263" t="s">
        <v>314</v>
      </c>
      <c r="D107" s="263"/>
      <c r="E107" s="264">
        <f>E115</f>
        <v>0</v>
      </c>
      <c r="F107" s="270">
        <v>60000</v>
      </c>
      <c r="G107" s="182">
        <v>60000</v>
      </c>
    </row>
    <row r="108" spans="1:7" ht="16.5" hidden="1" customHeight="1" thickBot="1" x14ac:dyDescent="0.3">
      <c r="A108" s="262" t="s">
        <v>352</v>
      </c>
      <c r="B108" s="263" t="s">
        <v>351</v>
      </c>
      <c r="C108" s="263" t="s">
        <v>314</v>
      </c>
      <c r="D108" s="263" t="s">
        <v>103</v>
      </c>
      <c r="E108" s="264">
        <v>1247500</v>
      </c>
      <c r="F108" s="270"/>
      <c r="G108" s="182"/>
    </row>
    <row r="109" spans="1:7" ht="63.75" hidden="1" customHeight="1" thickBot="1" x14ac:dyDescent="0.3">
      <c r="A109" s="253" t="s">
        <v>332</v>
      </c>
      <c r="B109" s="291" t="s">
        <v>353</v>
      </c>
      <c r="C109" s="291"/>
      <c r="D109" s="291"/>
      <c r="E109" s="292">
        <f>E110</f>
        <v>100000</v>
      </c>
      <c r="F109" s="270"/>
      <c r="G109" s="182"/>
    </row>
    <row r="110" spans="1:7" ht="16.5" hidden="1" customHeight="1" thickBot="1" x14ac:dyDescent="0.3">
      <c r="A110" s="301" t="s">
        <v>325</v>
      </c>
      <c r="B110" s="263" t="s">
        <v>353</v>
      </c>
      <c r="C110" s="263" t="s">
        <v>314</v>
      </c>
      <c r="D110" s="263"/>
      <c r="E110" s="264">
        <f>E111</f>
        <v>100000</v>
      </c>
      <c r="F110" s="294"/>
      <c r="G110" s="185"/>
    </row>
    <row r="111" spans="1:7" ht="16.5" hidden="1" customHeight="1" thickBot="1" x14ac:dyDescent="0.3">
      <c r="A111" s="262" t="s">
        <v>352</v>
      </c>
      <c r="B111" s="263" t="s">
        <v>353</v>
      </c>
      <c r="C111" s="263" t="s">
        <v>314</v>
      </c>
      <c r="D111" s="263" t="s">
        <v>103</v>
      </c>
      <c r="E111" s="264">
        <v>100000</v>
      </c>
      <c r="F111" s="270"/>
      <c r="G111" s="182"/>
    </row>
    <row r="112" spans="1:7" ht="16.5" hidden="1" customHeight="1" thickBot="1" x14ac:dyDescent="0.3">
      <c r="A112" s="303" t="s">
        <v>354</v>
      </c>
      <c r="B112" s="291" t="s">
        <v>355</v>
      </c>
      <c r="C112" s="291"/>
      <c r="D112" s="291"/>
      <c r="E112" s="292">
        <f>E114</f>
        <v>0</v>
      </c>
      <c r="F112" s="270"/>
      <c r="G112" s="182"/>
    </row>
    <row r="113" spans="1:7" ht="63.75" hidden="1" customHeight="1" thickBot="1" x14ac:dyDescent="0.3">
      <c r="A113" s="253" t="s">
        <v>332</v>
      </c>
      <c r="B113" s="291" t="s">
        <v>356</v>
      </c>
      <c r="C113" s="291"/>
      <c r="D113" s="291"/>
      <c r="E113" s="292">
        <f>E114</f>
        <v>0</v>
      </c>
      <c r="F113" s="296"/>
      <c r="G113" s="181"/>
    </row>
    <row r="114" spans="1:7" ht="16.5" hidden="1" customHeight="1" thickBot="1" x14ac:dyDescent="0.3">
      <c r="A114" s="301" t="s">
        <v>325</v>
      </c>
      <c r="B114" s="263" t="s">
        <v>356</v>
      </c>
      <c r="C114" s="263" t="s">
        <v>314</v>
      </c>
      <c r="D114" s="263"/>
      <c r="E114" s="264">
        <f>E115</f>
        <v>0</v>
      </c>
      <c r="F114" s="270"/>
      <c r="G114" s="182"/>
    </row>
    <row r="115" spans="1:7" ht="39" hidden="1" customHeight="1" x14ac:dyDescent="0.25">
      <c r="A115" s="262" t="s">
        <v>352</v>
      </c>
      <c r="B115" s="263" t="s">
        <v>430</v>
      </c>
      <c r="C115" s="263" t="s">
        <v>314</v>
      </c>
      <c r="D115" s="263" t="s">
        <v>103</v>
      </c>
      <c r="E115" s="264">
        <v>0</v>
      </c>
      <c r="F115" s="270"/>
      <c r="G115" s="182"/>
    </row>
    <row r="116" spans="1:7" ht="58.5" hidden="1" customHeight="1" x14ac:dyDescent="0.25">
      <c r="A116" s="303" t="s">
        <v>357</v>
      </c>
      <c r="B116" s="291" t="s">
        <v>358</v>
      </c>
      <c r="C116" s="291"/>
      <c r="D116" s="291"/>
      <c r="E116" s="292">
        <f>E118</f>
        <v>0</v>
      </c>
      <c r="F116" s="270">
        <f>F117</f>
        <v>18180</v>
      </c>
      <c r="G116" s="182">
        <f>G117</f>
        <v>18200</v>
      </c>
    </row>
    <row r="117" spans="1:7" ht="0.75" customHeight="1" x14ac:dyDescent="0.25">
      <c r="A117" s="253" t="s">
        <v>596</v>
      </c>
      <c r="B117" s="291" t="s">
        <v>359</v>
      </c>
      <c r="C117" s="291"/>
      <c r="D117" s="291"/>
      <c r="E117" s="292">
        <f>E118</f>
        <v>0</v>
      </c>
      <c r="F117" s="270">
        <v>18180</v>
      </c>
      <c r="G117" s="182">
        <v>18200</v>
      </c>
    </row>
    <row r="118" spans="1:7" ht="1.5" hidden="1" customHeight="1" x14ac:dyDescent="0.25">
      <c r="A118" s="301" t="s">
        <v>598</v>
      </c>
      <c r="B118" s="263" t="s">
        <v>359</v>
      </c>
      <c r="C118" s="263" t="s">
        <v>314</v>
      </c>
      <c r="D118" s="263"/>
      <c r="E118" s="264">
        <f>E119</f>
        <v>0</v>
      </c>
      <c r="F118" s="270">
        <v>78200</v>
      </c>
      <c r="G118" s="182">
        <v>78200</v>
      </c>
    </row>
    <row r="119" spans="1:7" ht="27.75" hidden="1" customHeight="1" x14ac:dyDescent="0.25">
      <c r="A119" s="262" t="s">
        <v>352</v>
      </c>
      <c r="B119" s="263" t="s">
        <v>359</v>
      </c>
      <c r="C119" s="263" t="s">
        <v>314</v>
      </c>
      <c r="D119" s="263" t="s">
        <v>103</v>
      </c>
      <c r="E119" s="264">
        <v>0</v>
      </c>
      <c r="F119" s="270">
        <v>2000</v>
      </c>
      <c r="G119" s="182">
        <v>2000</v>
      </c>
    </row>
    <row r="120" spans="1:7" ht="45" x14ac:dyDescent="0.25">
      <c r="A120" s="303" t="s">
        <v>360</v>
      </c>
      <c r="B120" s="291" t="s">
        <v>361</v>
      </c>
      <c r="C120" s="291"/>
      <c r="D120" s="291"/>
      <c r="E120" s="292">
        <f>E121</f>
        <v>1000</v>
      </c>
      <c r="F120" s="296" t="e">
        <f>#REF!</f>
        <v>#REF!</v>
      </c>
      <c r="G120" s="181" t="e">
        <f>#REF!</f>
        <v>#REF!</v>
      </c>
    </row>
    <row r="121" spans="1:7" ht="45" hidden="1" x14ac:dyDescent="0.3">
      <c r="A121" s="304" t="s">
        <v>431</v>
      </c>
      <c r="B121" s="291" t="s">
        <v>432</v>
      </c>
      <c r="C121" s="291"/>
      <c r="D121" s="291"/>
      <c r="E121" s="292">
        <f>E122</f>
        <v>1000</v>
      </c>
      <c r="F121" s="296"/>
      <c r="G121" s="181"/>
    </row>
    <row r="122" spans="1:7" ht="90" x14ac:dyDescent="0.25">
      <c r="A122" s="253" t="s">
        <v>596</v>
      </c>
      <c r="B122" s="291" t="s">
        <v>576</v>
      </c>
      <c r="C122" s="291"/>
      <c r="D122" s="291"/>
      <c r="E122" s="292">
        <f>E123</f>
        <v>1000</v>
      </c>
      <c r="F122" s="270">
        <v>20000</v>
      </c>
      <c r="G122" s="182">
        <v>20000</v>
      </c>
    </row>
    <row r="123" spans="1:7" ht="56.45" customHeight="1" x14ac:dyDescent="0.25">
      <c r="A123" s="301" t="s">
        <v>598</v>
      </c>
      <c r="B123" s="263" t="s">
        <v>576</v>
      </c>
      <c r="C123" s="263" t="s">
        <v>314</v>
      </c>
      <c r="D123" s="263"/>
      <c r="E123" s="264">
        <f>E124</f>
        <v>1000</v>
      </c>
      <c r="F123" s="296">
        <f>F124+F126</f>
        <v>10000</v>
      </c>
      <c r="G123" s="181">
        <f>G124+G126</f>
        <v>10000</v>
      </c>
    </row>
    <row r="124" spans="1:7" customFormat="1" ht="66" customHeight="1" x14ac:dyDescent="0.25">
      <c r="A124" s="262" t="s">
        <v>302</v>
      </c>
      <c r="B124" s="263" t="s">
        <v>576</v>
      </c>
      <c r="C124" s="263" t="s">
        <v>314</v>
      </c>
      <c r="D124" s="263" t="s">
        <v>301</v>
      </c>
      <c r="E124" s="264">
        <v>1000</v>
      </c>
      <c r="F124" s="296">
        <v>4000</v>
      </c>
      <c r="G124" s="181">
        <v>4000</v>
      </c>
    </row>
    <row r="125" spans="1:7" customFormat="1" ht="84.6" customHeight="1" x14ac:dyDescent="0.25">
      <c r="A125" s="279" t="s">
        <v>362</v>
      </c>
      <c r="B125" s="291" t="s">
        <v>363</v>
      </c>
      <c r="C125" s="291"/>
      <c r="D125" s="291"/>
      <c r="E125" s="292">
        <f>E130+E134+E156</f>
        <v>305825</v>
      </c>
      <c r="F125" s="296">
        <v>4000</v>
      </c>
      <c r="G125" s="181">
        <v>4000</v>
      </c>
    </row>
    <row r="126" spans="1:7" ht="45" hidden="1" x14ac:dyDescent="0.25">
      <c r="A126" s="302" t="s">
        <v>364</v>
      </c>
      <c r="B126" s="291" t="s">
        <v>365</v>
      </c>
      <c r="C126" s="291"/>
      <c r="D126" s="291"/>
      <c r="E126" s="292">
        <f>E128</f>
        <v>0</v>
      </c>
      <c r="F126" s="270">
        <f>F127</f>
        <v>6000</v>
      </c>
      <c r="G126" s="182">
        <f>G127</f>
        <v>6000</v>
      </c>
    </row>
    <row r="127" spans="1:7" ht="39" hidden="1" customHeight="1" thickBot="1" x14ac:dyDescent="0.3">
      <c r="A127" s="253" t="s">
        <v>332</v>
      </c>
      <c r="B127" s="291" t="s">
        <v>366</v>
      </c>
      <c r="C127" s="291"/>
      <c r="D127" s="291"/>
      <c r="E127" s="292">
        <f>E128</f>
        <v>0</v>
      </c>
      <c r="F127" s="270">
        <v>6000</v>
      </c>
      <c r="G127" s="182">
        <v>6000</v>
      </c>
    </row>
    <row r="128" spans="1:7" ht="39" hidden="1" customHeight="1" thickBot="1" x14ac:dyDescent="0.3">
      <c r="A128" s="301" t="s">
        <v>325</v>
      </c>
      <c r="B128" s="263" t="s">
        <v>366</v>
      </c>
      <c r="C128" s="263" t="s">
        <v>314</v>
      </c>
      <c r="D128" s="263"/>
      <c r="E128" s="264">
        <f>E129</f>
        <v>0</v>
      </c>
      <c r="F128" s="270"/>
      <c r="G128" s="182"/>
    </row>
    <row r="129" spans="1:7" ht="23.25" hidden="1" x14ac:dyDescent="0.25">
      <c r="A129" s="262" t="s">
        <v>367</v>
      </c>
      <c r="B129" s="263" t="s">
        <v>366</v>
      </c>
      <c r="C129" s="263" t="s">
        <v>314</v>
      </c>
      <c r="D129" s="263" t="s">
        <v>368</v>
      </c>
      <c r="E129" s="264"/>
      <c r="F129" s="296">
        <f>F134</f>
        <v>0</v>
      </c>
      <c r="G129" s="181">
        <f>G134</f>
        <v>0</v>
      </c>
    </row>
    <row r="130" spans="1:7" ht="95.25" customHeight="1" x14ac:dyDescent="0.25">
      <c r="A130" s="344" t="s">
        <v>601</v>
      </c>
      <c r="B130" s="291" t="s">
        <v>599</v>
      </c>
      <c r="C130" s="291"/>
      <c r="D130" s="291"/>
      <c r="E130" s="292">
        <f>E131</f>
        <v>225225</v>
      </c>
      <c r="F130" s="270">
        <f>F131</f>
        <v>0</v>
      </c>
      <c r="G130" s="182">
        <f>G131</f>
        <v>0</v>
      </c>
    </row>
    <row r="131" spans="1:7" ht="90" x14ac:dyDescent="0.25">
      <c r="A131" s="253" t="s">
        <v>596</v>
      </c>
      <c r="B131" s="291" t="s">
        <v>600</v>
      </c>
      <c r="C131" s="291"/>
      <c r="D131" s="291"/>
      <c r="E131" s="292">
        <f>E132</f>
        <v>225225</v>
      </c>
      <c r="F131" s="270"/>
      <c r="G131" s="182"/>
    </row>
    <row r="132" spans="1:7" ht="46.5" x14ac:dyDescent="0.25">
      <c r="A132" s="301" t="s">
        <v>598</v>
      </c>
      <c r="B132" s="263" t="s">
        <v>600</v>
      </c>
      <c r="C132" s="263" t="s">
        <v>314</v>
      </c>
      <c r="D132" s="263"/>
      <c r="E132" s="264">
        <f>E133</f>
        <v>225225</v>
      </c>
      <c r="F132" s="270"/>
      <c r="G132" s="182"/>
    </row>
    <row r="133" spans="1:7" ht="23.25" x14ac:dyDescent="0.25">
      <c r="A133" s="262" t="s">
        <v>106</v>
      </c>
      <c r="B133" s="263" t="s">
        <v>600</v>
      </c>
      <c r="C133" s="263" t="s">
        <v>314</v>
      </c>
      <c r="D133" s="263" t="s">
        <v>107</v>
      </c>
      <c r="E133" s="264">
        <v>225225</v>
      </c>
      <c r="F133" s="270"/>
      <c r="G133" s="182"/>
    </row>
    <row r="134" spans="1:7" ht="22.5" x14ac:dyDescent="0.25">
      <c r="A134" s="279" t="s">
        <v>434</v>
      </c>
      <c r="B134" s="291" t="s">
        <v>370</v>
      </c>
      <c r="C134" s="291"/>
      <c r="D134" s="291"/>
      <c r="E134" s="292">
        <f>E135+E147+E150+E153</f>
        <v>80600</v>
      </c>
      <c r="F134" s="270">
        <f>F135</f>
        <v>0</v>
      </c>
      <c r="G134" s="182">
        <f>G135</f>
        <v>0</v>
      </c>
    </row>
    <row r="135" spans="1:7" ht="90" x14ac:dyDescent="0.25">
      <c r="A135" s="253" t="s">
        <v>596</v>
      </c>
      <c r="B135" s="291" t="s">
        <v>433</v>
      </c>
      <c r="C135" s="291"/>
      <c r="D135" s="291"/>
      <c r="E135" s="292">
        <f>E136</f>
        <v>80600</v>
      </c>
      <c r="F135" s="270"/>
      <c r="G135" s="182"/>
    </row>
    <row r="136" spans="1:7" ht="46.5" x14ac:dyDescent="0.25">
      <c r="A136" s="301" t="s">
        <v>598</v>
      </c>
      <c r="B136" s="263" t="s">
        <v>433</v>
      </c>
      <c r="C136" s="263" t="s">
        <v>314</v>
      </c>
      <c r="D136" s="263"/>
      <c r="E136" s="264">
        <f>E137</f>
        <v>80600</v>
      </c>
      <c r="F136" s="270"/>
      <c r="G136" s="182"/>
    </row>
    <row r="137" spans="1:7" ht="23.25" x14ac:dyDescent="0.25">
      <c r="A137" s="262" t="s">
        <v>113</v>
      </c>
      <c r="B137" s="263" t="s">
        <v>433</v>
      </c>
      <c r="C137" s="263" t="s">
        <v>314</v>
      </c>
      <c r="D137" s="263" t="s">
        <v>114</v>
      </c>
      <c r="E137" s="264">
        <v>80600</v>
      </c>
      <c r="F137" s="270"/>
      <c r="G137" s="182"/>
    </row>
    <row r="138" spans="1:7" ht="45" hidden="1" x14ac:dyDescent="0.25">
      <c r="A138" s="279" t="s">
        <v>369</v>
      </c>
      <c r="B138" s="291" t="s">
        <v>370</v>
      </c>
      <c r="C138" s="291"/>
      <c r="D138" s="291"/>
      <c r="E138" s="292">
        <f>E139+E142+E145</f>
        <v>0</v>
      </c>
      <c r="F138" s="270"/>
      <c r="G138" s="182"/>
    </row>
    <row r="139" spans="1:7" ht="23.25" hidden="1" x14ac:dyDescent="0.25">
      <c r="A139" s="262" t="s">
        <v>371</v>
      </c>
      <c r="B139" s="263" t="s">
        <v>372</v>
      </c>
      <c r="C139" s="263"/>
      <c r="D139" s="263"/>
      <c r="E139" s="264">
        <f>E140</f>
        <v>0</v>
      </c>
      <c r="F139" s="270"/>
      <c r="G139" s="182"/>
    </row>
    <row r="140" spans="1:7" ht="116.25" hidden="1" x14ac:dyDescent="0.25">
      <c r="A140" s="262" t="s">
        <v>312</v>
      </c>
      <c r="B140" s="263" t="s">
        <v>372</v>
      </c>
      <c r="C140" s="263" t="s">
        <v>313</v>
      </c>
      <c r="D140" s="263"/>
      <c r="E140" s="264">
        <f>E141</f>
        <v>0</v>
      </c>
      <c r="F140" s="270"/>
      <c r="G140" s="182"/>
    </row>
    <row r="141" spans="1:7" ht="23.25" hidden="1" x14ac:dyDescent="0.25">
      <c r="A141" s="262" t="s">
        <v>113</v>
      </c>
      <c r="B141" s="263" t="s">
        <v>372</v>
      </c>
      <c r="C141" s="263" t="s">
        <v>313</v>
      </c>
      <c r="D141" s="263" t="s">
        <v>114</v>
      </c>
      <c r="E141" s="264"/>
      <c r="F141" s="270"/>
      <c r="G141" s="182"/>
    </row>
    <row r="142" spans="1:7" ht="46.5" hidden="1" x14ac:dyDescent="0.25">
      <c r="A142" s="262" t="s">
        <v>339</v>
      </c>
      <c r="B142" s="263" t="s">
        <v>373</v>
      </c>
      <c r="C142" s="263"/>
      <c r="D142" s="263"/>
      <c r="E142" s="264">
        <f>E143</f>
        <v>0</v>
      </c>
      <c r="F142" s="270"/>
      <c r="G142" s="182"/>
    </row>
    <row r="143" spans="1:7" ht="47.45" hidden="1" customHeight="1" thickBot="1" x14ac:dyDescent="0.3">
      <c r="A143" s="301" t="s">
        <v>325</v>
      </c>
      <c r="B143" s="263" t="s">
        <v>373</v>
      </c>
      <c r="C143" s="263" t="s">
        <v>314</v>
      </c>
      <c r="D143" s="263"/>
      <c r="E143" s="264">
        <f>E144</f>
        <v>0</v>
      </c>
      <c r="F143" s="296">
        <f>F144</f>
        <v>350000</v>
      </c>
      <c r="G143" s="181">
        <f>G144</f>
        <v>350000</v>
      </c>
    </row>
    <row r="144" spans="1:7" ht="70.150000000000006" hidden="1" customHeight="1" thickBot="1" x14ac:dyDescent="0.3">
      <c r="A144" s="262" t="s">
        <v>113</v>
      </c>
      <c r="B144" s="263" t="s">
        <v>373</v>
      </c>
      <c r="C144" s="263" t="s">
        <v>314</v>
      </c>
      <c r="D144" s="263" t="s">
        <v>114</v>
      </c>
      <c r="E144" s="264"/>
      <c r="F144" s="296">
        <f>F145</f>
        <v>350000</v>
      </c>
      <c r="G144" s="181">
        <f>G145</f>
        <v>350000</v>
      </c>
    </row>
    <row r="145" spans="1:7" ht="26.45" hidden="1" customHeight="1" thickBot="1" x14ac:dyDescent="0.3">
      <c r="A145" s="301" t="s">
        <v>326</v>
      </c>
      <c r="B145" s="263" t="s">
        <v>373</v>
      </c>
      <c r="C145" s="263" t="s">
        <v>327</v>
      </c>
      <c r="D145" s="263"/>
      <c r="E145" s="264"/>
      <c r="F145" s="270">
        <v>350000</v>
      </c>
      <c r="G145" s="182">
        <v>350000</v>
      </c>
    </row>
    <row r="146" spans="1:7" s="167" customFormat="1" ht="58.5" hidden="1" customHeight="1" x14ac:dyDescent="0.25">
      <c r="A146" s="262" t="s">
        <v>113</v>
      </c>
      <c r="B146" s="263" t="s">
        <v>373</v>
      </c>
      <c r="C146" s="263" t="s">
        <v>327</v>
      </c>
      <c r="D146" s="263" t="s">
        <v>114</v>
      </c>
      <c r="E146" s="264"/>
      <c r="F146" s="296"/>
      <c r="G146" s="181"/>
    </row>
    <row r="147" spans="1:7" ht="90" x14ac:dyDescent="0.25">
      <c r="A147" s="253" t="s">
        <v>596</v>
      </c>
      <c r="B147" s="291" t="s">
        <v>435</v>
      </c>
      <c r="C147" s="291"/>
      <c r="D147" s="291"/>
      <c r="E147" s="292">
        <f>E148</f>
        <v>0</v>
      </c>
      <c r="F147" s="270"/>
      <c r="G147" s="182"/>
    </row>
    <row r="148" spans="1:7" ht="46.5" x14ac:dyDescent="0.25">
      <c r="A148" s="301" t="s">
        <v>598</v>
      </c>
      <c r="B148" s="263" t="s">
        <v>435</v>
      </c>
      <c r="C148" s="263" t="s">
        <v>314</v>
      </c>
      <c r="D148" s="263"/>
      <c r="E148" s="264">
        <f>E149</f>
        <v>0</v>
      </c>
      <c r="F148" s="270"/>
      <c r="G148" s="182"/>
    </row>
    <row r="149" spans="1:7" ht="23.25" x14ac:dyDescent="0.25">
      <c r="A149" s="262" t="s">
        <v>113</v>
      </c>
      <c r="B149" s="263" t="s">
        <v>435</v>
      </c>
      <c r="C149" s="263" t="s">
        <v>314</v>
      </c>
      <c r="D149" s="263" t="s">
        <v>114</v>
      </c>
      <c r="E149" s="264">
        <v>0</v>
      </c>
      <c r="F149" s="270"/>
      <c r="G149" s="182"/>
    </row>
    <row r="150" spans="1:7" ht="90" hidden="1" x14ac:dyDescent="0.25">
      <c r="A150" s="253" t="s">
        <v>429</v>
      </c>
      <c r="B150" s="291" t="s">
        <v>436</v>
      </c>
      <c r="C150" s="291"/>
      <c r="D150" s="291"/>
      <c r="E150" s="292">
        <f>E151</f>
        <v>0</v>
      </c>
      <c r="F150" s="270"/>
      <c r="G150" s="182"/>
    </row>
    <row r="151" spans="1:7" ht="46.5" hidden="1" x14ac:dyDescent="0.25">
      <c r="A151" s="301" t="s">
        <v>325</v>
      </c>
      <c r="B151" s="263" t="s">
        <v>436</v>
      </c>
      <c r="C151" s="263" t="s">
        <v>314</v>
      </c>
      <c r="D151" s="263"/>
      <c r="E151" s="264">
        <f>E152</f>
        <v>0</v>
      </c>
      <c r="F151" s="270"/>
      <c r="G151" s="182"/>
    </row>
    <row r="152" spans="1:7" ht="23.25" hidden="1" x14ac:dyDescent="0.25">
      <c r="A152" s="262" t="s">
        <v>113</v>
      </c>
      <c r="B152" s="263" t="s">
        <v>436</v>
      </c>
      <c r="C152" s="263" t="s">
        <v>314</v>
      </c>
      <c r="D152" s="263" t="s">
        <v>114</v>
      </c>
      <c r="E152" s="264"/>
      <c r="F152" s="270"/>
      <c r="G152" s="182"/>
    </row>
    <row r="153" spans="1:7" ht="90" hidden="1" x14ac:dyDescent="0.25">
      <c r="A153" s="253" t="s">
        <v>429</v>
      </c>
      <c r="B153" s="291" t="s">
        <v>437</v>
      </c>
      <c r="C153" s="291"/>
      <c r="D153" s="291"/>
      <c r="E153" s="292">
        <f>E154</f>
        <v>0</v>
      </c>
      <c r="F153" s="270"/>
      <c r="G153" s="182"/>
    </row>
    <row r="154" spans="1:7" ht="46.5" hidden="1" x14ac:dyDescent="0.25">
      <c r="A154" s="301" t="s">
        <v>325</v>
      </c>
      <c r="B154" s="263" t="s">
        <v>437</v>
      </c>
      <c r="C154" s="263" t="s">
        <v>314</v>
      </c>
      <c r="D154" s="263"/>
      <c r="E154" s="264">
        <f>E155</f>
        <v>0</v>
      </c>
      <c r="F154" s="270"/>
      <c r="G154" s="182"/>
    </row>
    <row r="155" spans="1:7" ht="23.25" hidden="1" x14ac:dyDescent="0.25">
      <c r="A155" s="262" t="s">
        <v>113</v>
      </c>
      <c r="B155" s="263" t="s">
        <v>437</v>
      </c>
      <c r="C155" s="263" t="s">
        <v>314</v>
      </c>
      <c r="D155" s="263" t="s">
        <v>114</v>
      </c>
      <c r="E155" s="264">
        <v>0</v>
      </c>
      <c r="F155" s="270"/>
      <c r="G155" s="182"/>
    </row>
    <row r="156" spans="1:7" s="167" customFormat="1" ht="67.5" x14ac:dyDescent="0.25">
      <c r="A156" s="279" t="s">
        <v>438</v>
      </c>
      <c r="B156" s="291" t="s">
        <v>374</v>
      </c>
      <c r="C156" s="291"/>
      <c r="D156" s="291"/>
      <c r="E156" s="292">
        <f>E157+E160</f>
        <v>0</v>
      </c>
      <c r="F156" s="296"/>
      <c r="G156" s="181"/>
    </row>
    <row r="157" spans="1:7" ht="90" hidden="1" x14ac:dyDescent="0.25">
      <c r="A157" s="253" t="s">
        <v>596</v>
      </c>
      <c r="B157" s="263" t="s">
        <v>375</v>
      </c>
      <c r="C157" s="263"/>
      <c r="D157" s="263"/>
      <c r="E157" s="292">
        <f>E158</f>
        <v>0</v>
      </c>
      <c r="F157" s="296"/>
      <c r="G157" s="181"/>
    </row>
    <row r="158" spans="1:7" ht="46.5" hidden="1" x14ac:dyDescent="0.25">
      <c r="A158" s="301" t="s">
        <v>598</v>
      </c>
      <c r="B158" s="263" t="s">
        <v>375</v>
      </c>
      <c r="C158" s="263" t="s">
        <v>314</v>
      </c>
      <c r="D158" s="263"/>
      <c r="E158" s="264">
        <f>E159</f>
        <v>0</v>
      </c>
      <c r="F158" s="270"/>
      <c r="G158" s="182"/>
    </row>
    <row r="159" spans="1:7" s="167" customFormat="1" ht="23.25" hidden="1" x14ac:dyDescent="0.25">
      <c r="A159" s="262" t="s">
        <v>113</v>
      </c>
      <c r="B159" s="263" t="s">
        <v>375</v>
      </c>
      <c r="C159" s="263" t="s">
        <v>314</v>
      </c>
      <c r="D159" s="263" t="s">
        <v>114</v>
      </c>
      <c r="E159" s="264">
        <v>0</v>
      </c>
      <c r="F159" s="296">
        <f>F163</f>
        <v>1000</v>
      </c>
      <c r="G159" s="181">
        <f>G163</f>
        <v>1000</v>
      </c>
    </row>
    <row r="160" spans="1:7" ht="90" x14ac:dyDescent="0.25">
      <c r="A160" s="253" t="s">
        <v>596</v>
      </c>
      <c r="B160" s="263" t="s">
        <v>439</v>
      </c>
      <c r="C160" s="263"/>
      <c r="D160" s="263"/>
      <c r="E160" s="292">
        <f>E161</f>
        <v>0</v>
      </c>
      <c r="F160" s="296"/>
      <c r="G160" s="181"/>
    </row>
    <row r="161" spans="1:7" ht="46.5" x14ac:dyDescent="0.25">
      <c r="A161" s="301" t="s">
        <v>598</v>
      </c>
      <c r="B161" s="263" t="s">
        <v>439</v>
      </c>
      <c r="C161" s="263" t="s">
        <v>314</v>
      </c>
      <c r="D161" s="263"/>
      <c r="E161" s="264">
        <f>E162</f>
        <v>0</v>
      </c>
      <c r="F161" s="270"/>
      <c r="G161" s="182"/>
    </row>
    <row r="162" spans="1:7" s="167" customFormat="1" ht="23.25" x14ac:dyDescent="0.25">
      <c r="A162" s="262" t="s">
        <v>113</v>
      </c>
      <c r="B162" s="263" t="s">
        <v>439</v>
      </c>
      <c r="C162" s="263" t="s">
        <v>314</v>
      </c>
      <c r="D162" s="263" t="s">
        <v>114</v>
      </c>
      <c r="E162" s="264">
        <v>0</v>
      </c>
      <c r="F162" s="296" t="e">
        <f>F166</f>
        <v>#REF!</v>
      </c>
      <c r="G162" s="181" t="e">
        <f>G166</f>
        <v>#REF!</v>
      </c>
    </row>
    <row r="163" spans="1:7" s="167" customFormat="1" ht="45" x14ac:dyDescent="0.25">
      <c r="A163" s="279" t="s">
        <v>376</v>
      </c>
      <c r="B163" s="291" t="s">
        <v>377</v>
      </c>
      <c r="C163" s="291"/>
      <c r="D163" s="291"/>
      <c r="E163" s="355">
        <v>2311487.94</v>
      </c>
      <c r="F163" s="296">
        <v>1000</v>
      </c>
      <c r="G163" s="181">
        <v>1000</v>
      </c>
    </row>
    <row r="164" spans="1:7" ht="22.5" x14ac:dyDescent="0.25">
      <c r="A164" s="302" t="s">
        <v>378</v>
      </c>
      <c r="B164" s="291" t="s">
        <v>379</v>
      </c>
      <c r="C164" s="291"/>
      <c r="D164" s="291"/>
      <c r="E164" s="292">
        <f>E165+E168</f>
        <v>10000</v>
      </c>
      <c r="F164" s="270"/>
      <c r="G164" s="182"/>
    </row>
    <row r="165" spans="1:7" ht="90" x14ac:dyDescent="0.25">
      <c r="A165" s="253" t="s">
        <v>596</v>
      </c>
      <c r="B165" s="291" t="s">
        <v>380</v>
      </c>
      <c r="C165" s="291"/>
      <c r="D165" s="291"/>
      <c r="E165" s="292">
        <f>E166</f>
        <v>10000</v>
      </c>
      <c r="F165" s="296"/>
      <c r="G165" s="181"/>
    </row>
    <row r="166" spans="1:7" s="167" customFormat="1" ht="46.5" x14ac:dyDescent="0.25">
      <c r="A166" s="301" t="s">
        <v>598</v>
      </c>
      <c r="B166" s="263" t="s">
        <v>380</v>
      </c>
      <c r="C166" s="263" t="s">
        <v>314</v>
      </c>
      <c r="D166" s="263"/>
      <c r="E166" s="264">
        <f>E167</f>
        <v>10000</v>
      </c>
      <c r="F166" s="296" t="e">
        <f>#REF!</f>
        <v>#REF!</v>
      </c>
      <c r="G166" s="181" t="e">
        <f>#REF!</f>
        <v>#REF!</v>
      </c>
    </row>
    <row r="167" spans="1:7" s="115" customFormat="1" ht="23.25" x14ac:dyDescent="0.25">
      <c r="A167" s="262" t="s">
        <v>272</v>
      </c>
      <c r="B167" s="263" t="s">
        <v>380</v>
      </c>
      <c r="C167" s="263" t="s">
        <v>314</v>
      </c>
      <c r="D167" s="263" t="s">
        <v>277</v>
      </c>
      <c r="E167" s="264">
        <v>10000</v>
      </c>
      <c r="F167" s="297">
        <f>F168</f>
        <v>45000</v>
      </c>
      <c r="G167" s="186">
        <f>G168</f>
        <v>45000</v>
      </c>
    </row>
    <row r="168" spans="1:7" ht="113.25" hidden="1" customHeight="1" x14ac:dyDescent="0.25">
      <c r="A168" s="253" t="s">
        <v>429</v>
      </c>
      <c r="B168" s="291" t="s">
        <v>381</v>
      </c>
      <c r="C168" s="291"/>
      <c r="D168" s="291"/>
      <c r="E168" s="292">
        <f>E169</f>
        <v>0</v>
      </c>
      <c r="F168" s="298">
        <v>45000</v>
      </c>
      <c r="G168" s="187">
        <v>45000</v>
      </c>
    </row>
    <row r="169" spans="1:7" ht="46.5" hidden="1" x14ac:dyDescent="0.25">
      <c r="A169" s="301" t="s">
        <v>325</v>
      </c>
      <c r="B169" s="263" t="s">
        <v>381</v>
      </c>
      <c r="C169" s="263" t="s">
        <v>314</v>
      </c>
      <c r="D169" s="263"/>
      <c r="E169" s="264">
        <f>E170</f>
        <v>0</v>
      </c>
      <c r="F169" s="298">
        <v>45000</v>
      </c>
      <c r="G169" s="187">
        <v>45000</v>
      </c>
    </row>
    <row r="170" spans="1:7" ht="23.25" hidden="1" x14ac:dyDescent="0.25">
      <c r="A170" s="262" t="s">
        <v>450</v>
      </c>
      <c r="B170" s="263" t="s">
        <v>381</v>
      </c>
      <c r="C170" s="263" t="s">
        <v>314</v>
      </c>
      <c r="D170" s="263" t="s">
        <v>277</v>
      </c>
      <c r="E170" s="264"/>
      <c r="F170" s="296">
        <f>F171</f>
        <v>600</v>
      </c>
      <c r="G170" s="181">
        <f>G171</f>
        <v>600</v>
      </c>
    </row>
    <row r="171" spans="1:7" ht="45" x14ac:dyDescent="0.25">
      <c r="A171" s="302" t="s">
        <v>382</v>
      </c>
      <c r="B171" s="291" t="s">
        <v>383</v>
      </c>
      <c r="C171" s="291"/>
      <c r="D171" s="291"/>
      <c r="E171" s="292">
        <f>E172+E175</f>
        <v>1905157</v>
      </c>
      <c r="F171" s="270">
        <v>600</v>
      </c>
      <c r="G171" s="182">
        <v>600</v>
      </c>
    </row>
    <row r="172" spans="1:7" ht="23.25" x14ac:dyDescent="0.25">
      <c r="A172" s="276" t="s">
        <v>451</v>
      </c>
      <c r="B172" s="263" t="s">
        <v>384</v>
      </c>
      <c r="C172" s="263"/>
      <c r="D172" s="263"/>
      <c r="E172" s="264">
        <f>E173</f>
        <v>1324056</v>
      </c>
      <c r="F172" s="270">
        <v>600</v>
      </c>
      <c r="G172" s="182">
        <v>600</v>
      </c>
    </row>
    <row r="173" spans="1:7" ht="116.25" x14ac:dyDescent="0.25">
      <c r="A173" s="262" t="s">
        <v>312</v>
      </c>
      <c r="B173" s="263" t="s">
        <v>384</v>
      </c>
      <c r="C173" s="263" t="s">
        <v>313</v>
      </c>
      <c r="D173" s="263"/>
      <c r="E173" s="264">
        <f>E174</f>
        <v>1324056</v>
      </c>
      <c r="F173" s="296" t="e">
        <f>F11+F18+F26+F32+F57+F85+F120+F123+F129+F143+F157+F159+F165+F167+F170+F56+#REF!+#REF!+F146</f>
        <v>#REF!</v>
      </c>
      <c r="G173" s="184" t="e">
        <f>G11+G18+G26+G32+G57+G85+G120+G123+G129+G143+G157+G159+G165+G167+G170+G56+#REF!+#REF!+G146</f>
        <v>#REF!</v>
      </c>
    </row>
    <row r="174" spans="1:7" ht="23.25" x14ac:dyDescent="0.25">
      <c r="A174" s="262" t="s">
        <v>110</v>
      </c>
      <c r="B174" s="263" t="s">
        <v>384</v>
      </c>
      <c r="C174" s="263" t="s">
        <v>313</v>
      </c>
      <c r="D174" s="263" t="s">
        <v>111</v>
      </c>
      <c r="E174" s="264">
        <v>1324056</v>
      </c>
      <c r="G174" s="135"/>
    </row>
    <row r="175" spans="1:7" ht="69.75" x14ac:dyDescent="0.3">
      <c r="A175" s="272" t="s">
        <v>602</v>
      </c>
      <c r="B175" s="263" t="s">
        <v>385</v>
      </c>
      <c r="C175" s="263"/>
      <c r="D175" s="263"/>
      <c r="E175" s="264">
        <f>E176+E178</f>
        <v>581101</v>
      </c>
      <c r="G175" s="1" t="s">
        <v>214</v>
      </c>
    </row>
    <row r="176" spans="1:7" ht="46.5" x14ac:dyDescent="0.25">
      <c r="A176" s="301" t="s">
        <v>598</v>
      </c>
      <c r="B176" s="263" t="s">
        <v>385</v>
      </c>
      <c r="C176" s="263" t="s">
        <v>314</v>
      </c>
      <c r="D176" s="263"/>
      <c r="E176" s="264">
        <f>E177</f>
        <v>581101</v>
      </c>
    </row>
    <row r="177" spans="1:5" ht="23.25" x14ac:dyDescent="0.25">
      <c r="A177" s="262" t="s">
        <v>110</v>
      </c>
      <c r="B177" s="263" t="s">
        <v>385</v>
      </c>
      <c r="C177" s="263" t="s">
        <v>314</v>
      </c>
      <c r="D177" s="263" t="s">
        <v>111</v>
      </c>
      <c r="E177" s="264">
        <v>581101</v>
      </c>
    </row>
    <row r="178" spans="1:5" ht="23.25" x14ac:dyDescent="0.25">
      <c r="A178" s="301" t="s">
        <v>326</v>
      </c>
      <c r="B178" s="263" t="s">
        <v>452</v>
      </c>
      <c r="C178" s="263" t="s">
        <v>327</v>
      </c>
      <c r="D178" s="263"/>
      <c r="E178" s="264">
        <f>E179</f>
        <v>0</v>
      </c>
    </row>
    <row r="179" spans="1:5" ht="23.25" x14ac:dyDescent="0.25">
      <c r="A179" s="262" t="s">
        <v>110</v>
      </c>
      <c r="B179" s="263" t="s">
        <v>452</v>
      </c>
      <c r="C179" s="263" t="s">
        <v>327</v>
      </c>
      <c r="D179" s="263" t="s">
        <v>111</v>
      </c>
      <c r="E179" s="264">
        <v>0</v>
      </c>
    </row>
    <row r="180" spans="1:5" ht="90" hidden="1" x14ac:dyDescent="0.25">
      <c r="A180" s="253" t="s">
        <v>596</v>
      </c>
      <c r="B180" s="263" t="s">
        <v>386</v>
      </c>
      <c r="C180" s="263"/>
      <c r="D180" s="263"/>
      <c r="E180" s="264">
        <f>E181</f>
        <v>0</v>
      </c>
    </row>
    <row r="181" spans="1:5" ht="46.5" hidden="1" x14ac:dyDescent="0.25">
      <c r="A181" s="301" t="s">
        <v>598</v>
      </c>
      <c r="B181" s="263" t="s">
        <v>386</v>
      </c>
      <c r="C181" s="263" t="s">
        <v>314</v>
      </c>
      <c r="D181" s="263"/>
      <c r="E181" s="264">
        <f>E182</f>
        <v>0</v>
      </c>
    </row>
    <row r="182" spans="1:5" ht="23.25" hidden="1" x14ac:dyDescent="0.25">
      <c r="A182" s="262" t="s">
        <v>110</v>
      </c>
      <c r="B182" s="263" t="s">
        <v>386</v>
      </c>
      <c r="C182" s="263" t="s">
        <v>314</v>
      </c>
      <c r="D182" s="263" t="s">
        <v>111</v>
      </c>
      <c r="E182" s="264">
        <v>0</v>
      </c>
    </row>
    <row r="183" spans="1:5" ht="22.5" x14ac:dyDescent="0.25">
      <c r="A183" s="279" t="s">
        <v>387</v>
      </c>
      <c r="B183" s="291" t="s">
        <v>388</v>
      </c>
      <c r="C183" s="291"/>
      <c r="D183" s="291"/>
      <c r="E183" s="292">
        <f>E184</f>
        <v>392330.94</v>
      </c>
    </row>
    <row r="184" spans="1:5" ht="23.25" x14ac:dyDescent="0.25">
      <c r="A184" s="276" t="s">
        <v>451</v>
      </c>
      <c r="B184" s="263" t="s">
        <v>389</v>
      </c>
      <c r="C184" s="263"/>
      <c r="D184" s="263"/>
      <c r="E184" s="264">
        <f>E185</f>
        <v>392330.94</v>
      </c>
    </row>
    <row r="185" spans="1:5" ht="116.25" x14ac:dyDescent="0.25">
      <c r="A185" s="262" t="s">
        <v>312</v>
      </c>
      <c r="B185" s="263" t="s">
        <v>389</v>
      </c>
      <c r="C185" s="263" t="s">
        <v>313</v>
      </c>
      <c r="D185" s="263"/>
      <c r="E185" s="264">
        <f>E186</f>
        <v>392330.94</v>
      </c>
    </row>
    <row r="186" spans="1:5" ht="23.25" x14ac:dyDescent="0.25">
      <c r="A186" s="262" t="s">
        <v>110</v>
      </c>
      <c r="B186" s="263" t="s">
        <v>389</v>
      </c>
      <c r="C186" s="263" t="s">
        <v>313</v>
      </c>
      <c r="D186" s="263" t="s">
        <v>111</v>
      </c>
      <c r="E186" s="264">
        <v>392330.94</v>
      </c>
    </row>
    <row r="187" spans="1:5" ht="69.75" hidden="1" x14ac:dyDescent="0.25">
      <c r="A187" s="272" t="s">
        <v>602</v>
      </c>
      <c r="B187" s="263" t="s">
        <v>390</v>
      </c>
      <c r="C187" s="263"/>
      <c r="D187" s="263"/>
      <c r="E187" s="264">
        <f>E188</f>
        <v>0</v>
      </c>
    </row>
    <row r="188" spans="1:5" ht="46.5" hidden="1" x14ac:dyDescent="0.25">
      <c r="A188" s="301" t="s">
        <v>325</v>
      </c>
      <c r="B188" s="263" t="s">
        <v>390</v>
      </c>
      <c r="C188" s="263" t="s">
        <v>314</v>
      </c>
      <c r="D188" s="263"/>
      <c r="E188" s="264">
        <f>E189</f>
        <v>0</v>
      </c>
    </row>
    <row r="189" spans="1:5" ht="23.25" hidden="1" x14ac:dyDescent="0.25">
      <c r="A189" s="262" t="s">
        <v>110</v>
      </c>
      <c r="B189" s="263" t="s">
        <v>390</v>
      </c>
      <c r="C189" s="263" t="s">
        <v>314</v>
      </c>
      <c r="D189" s="263" t="s">
        <v>111</v>
      </c>
      <c r="E189" s="264">
        <v>0</v>
      </c>
    </row>
    <row r="190" spans="1:5" ht="67.5" hidden="1" x14ac:dyDescent="0.25">
      <c r="A190" s="279" t="s">
        <v>391</v>
      </c>
      <c r="B190" s="291" t="s">
        <v>392</v>
      </c>
      <c r="C190" s="291"/>
      <c r="D190" s="291"/>
      <c r="E190" s="292">
        <f>E191+E194</f>
        <v>0</v>
      </c>
    </row>
    <row r="191" spans="1:5" ht="23.25" hidden="1" x14ac:dyDescent="0.25">
      <c r="A191" s="262" t="s">
        <v>371</v>
      </c>
      <c r="B191" s="263" t="s">
        <v>393</v>
      </c>
      <c r="C191" s="263"/>
      <c r="D191" s="263"/>
      <c r="E191" s="264">
        <f>E192</f>
        <v>0</v>
      </c>
    </row>
    <row r="192" spans="1:5" ht="116.25" hidden="1" x14ac:dyDescent="0.25">
      <c r="A192" s="262" t="s">
        <v>312</v>
      </c>
      <c r="B192" s="263" t="s">
        <v>393</v>
      </c>
      <c r="C192" s="263" t="s">
        <v>313</v>
      </c>
      <c r="D192" s="263"/>
      <c r="E192" s="264">
        <f>E193</f>
        <v>0</v>
      </c>
    </row>
    <row r="193" spans="1:7" ht="23.25" hidden="1" x14ac:dyDescent="0.25">
      <c r="A193" s="262" t="s">
        <v>394</v>
      </c>
      <c r="B193" s="263" t="s">
        <v>393</v>
      </c>
      <c r="C193" s="263" t="s">
        <v>313</v>
      </c>
      <c r="D193" s="263" t="s">
        <v>395</v>
      </c>
      <c r="E193" s="264"/>
    </row>
    <row r="194" spans="1:7" ht="46.5" hidden="1" x14ac:dyDescent="0.25">
      <c r="A194" s="262" t="s">
        <v>339</v>
      </c>
      <c r="B194" s="263" t="s">
        <v>396</v>
      </c>
      <c r="C194" s="263"/>
      <c r="D194" s="263"/>
      <c r="E194" s="264">
        <f>E195</f>
        <v>0</v>
      </c>
    </row>
    <row r="195" spans="1:7" ht="46.5" hidden="1" x14ac:dyDescent="0.25">
      <c r="A195" s="301" t="s">
        <v>325</v>
      </c>
      <c r="B195" s="263" t="s">
        <v>396</v>
      </c>
      <c r="C195" s="263" t="s">
        <v>314</v>
      </c>
      <c r="D195" s="263"/>
      <c r="E195" s="264">
        <f>E196</f>
        <v>0</v>
      </c>
    </row>
    <row r="196" spans="1:7" ht="23.25" hidden="1" x14ac:dyDescent="0.25">
      <c r="A196" s="262" t="s">
        <v>394</v>
      </c>
      <c r="B196" s="263" t="s">
        <v>396</v>
      </c>
      <c r="C196" s="263" t="s">
        <v>314</v>
      </c>
      <c r="D196" s="263" t="s">
        <v>395</v>
      </c>
      <c r="E196" s="264"/>
    </row>
    <row r="197" spans="1:7" ht="61.5" customHeight="1" x14ac:dyDescent="0.25">
      <c r="A197" s="302" t="s">
        <v>397</v>
      </c>
      <c r="B197" s="291" t="s">
        <v>398</v>
      </c>
      <c r="C197" s="291"/>
      <c r="D197" s="291"/>
      <c r="E197" s="292">
        <f>E199</f>
        <v>3000</v>
      </c>
    </row>
    <row r="198" spans="1:7" ht="90" customHeight="1" x14ac:dyDescent="0.25">
      <c r="A198" s="253" t="s">
        <v>596</v>
      </c>
      <c r="B198" s="291" t="s">
        <v>399</v>
      </c>
      <c r="C198" s="291"/>
      <c r="D198" s="291"/>
      <c r="E198" s="292">
        <f>E199</f>
        <v>3000</v>
      </c>
    </row>
    <row r="199" spans="1:7" ht="51" customHeight="1" x14ac:dyDescent="0.25">
      <c r="A199" s="301" t="s">
        <v>598</v>
      </c>
      <c r="B199" s="263" t="s">
        <v>399</v>
      </c>
      <c r="C199" s="263" t="s">
        <v>314</v>
      </c>
      <c r="D199" s="263"/>
      <c r="E199" s="264">
        <f>E200</f>
        <v>3000</v>
      </c>
    </row>
    <row r="200" spans="1:7" ht="41.25" customHeight="1" x14ac:dyDescent="0.25">
      <c r="A200" s="262" t="s">
        <v>400</v>
      </c>
      <c r="B200" s="263" t="s">
        <v>399</v>
      </c>
      <c r="C200" s="263" t="s">
        <v>314</v>
      </c>
      <c r="D200" s="263" t="s">
        <v>401</v>
      </c>
      <c r="E200" s="264">
        <v>3000</v>
      </c>
    </row>
    <row r="201" spans="1:7" ht="72" customHeight="1" x14ac:dyDescent="0.25">
      <c r="A201" s="273" t="s">
        <v>603</v>
      </c>
      <c r="B201" s="291" t="s">
        <v>454</v>
      </c>
      <c r="C201" s="291"/>
      <c r="D201" s="291"/>
      <c r="E201" s="292">
        <f>E202</f>
        <v>1000</v>
      </c>
      <c r="F201" s="270"/>
      <c r="G201" s="182"/>
    </row>
    <row r="202" spans="1:7" ht="90" x14ac:dyDescent="0.25">
      <c r="A202" s="253" t="s">
        <v>596</v>
      </c>
      <c r="B202" s="291" t="s">
        <v>455</v>
      </c>
      <c r="C202" s="291"/>
      <c r="D202" s="291"/>
      <c r="E202" s="292">
        <f>E203</f>
        <v>1000</v>
      </c>
      <c r="F202" s="296"/>
      <c r="G202" s="181"/>
    </row>
    <row r="203" spans="1:7" s="167" customFormat="1" ht="46.5" x14ac:dyDescent="0.25">
      <c r="A203" s="301" t="s">
        <v>598</v>
      </c>
      <c r="B203" s="263" t="s">
        <v>455</v>
      </c>
      <c r="C203" s="263" t="s">
        <v>314</v>
      </c>
      <c r="D203" s="263"/>
      <c r="E203" s="264">
        <f>E204</f>
        <v>1000</v>
      </c>
      <c r="F203" s="296" t="e">
        <f>#REF!</f>
        <v>#REF!</v>
      </c>
      <c r="G203" s="181" t="e">
        <f>#REF!</f>
        <v>#REF!</v>
      </c>
    </row>
    <row r="204" spans="1:7" s="115" customFormat="1" ht="23.25" x14ac:dyDescent="0.25">
      <c r="A204" s="262" t="s">
        <v>450</v>
      </c>
      <c r="B204" s="263" t="s">
        <v>455</v>
      </c>
      <c r="C204" s="263" t="s">
        <v>314</v>
      </c>
      <c r="D204" s="263" t="s">
        <v>277</v>
      </c>
      <c r="E204" s="264">
        <v>1000</v>
      </c>
      <c r="F204" s="297">
        <f>F213</f>
        <v>0</v>
      </c>
      <c r="G204" s="186">
        <f>G213</f>
        <v>0</v>
      </c>
    </row>
    <row r="205" spans="1:7" ht="44.25" customHeight="1" x14ac:dyDescent="0.25">
      <c r="A205" s="274" t="s">
        <v>453</v>
      </c>
      <c r="B205" s="291" t="s">
        <v>456</v>
      </c>
      <c r="C205" s="291"/>
      <c r="D205" s="291"/>
      <c r="E205" s="292">
        <f>E206</f>
        <v>0</v>
      </c>
      <c r="F205" s="270"/>
      <c r="G205" s="182"/>
    </row>
    <row r="206" spans="1:7" ht="90" x14ac:dyDescent="0.25">
      <c r="A206" s="253" t="s">
        <v>596</v>
      </c>
      <c r="B206" s="291" t="s">
        <v>457</v>
      </c>
      <c r="C206" s="291"/>
      <c r="D206" s="291"/>
      <c r="E206" s="292">
        <f>E207</f>
        <v>0</v>
      </c>
      <c r="F206" s="296"/>
      <c r="G206" s="181"/>
    </row>
    <row r="207" spans="1:7" s="167" customFormat="1" ht="46.5" x14ac:dyDescent="0.25">
      <c r="A207" s="301" t="s">
        <v>598</v>
      </c>
      <c r="B207" s="263" t="s">
        <v>457</v>
      </c>
      <c r="C207" s="263" t="s">
        <v>314</v>
      </c>
      <c r="D207" s="263"/>
      <c r="E207" s="264">
        <f>E208</f>
        <v>0</v>
      </c>
      <c r="F207" s="296" t="e">
        <f>#REF!</f>
        <v>#REF!</v>
      </c>
      <c r="G207" s="181" t="e">
        <f>#REF!</f>
        <v>#REF!</v>
      </c>
    </row>
    <row r="208" spans="1:7" s="115" customFormat="1" ht="46.5" x14ac:dyDescent="0.25">
      <c r="A208" s="275" t="s">
        <v>305</v>
      </c>
      <c r="B208" s="263" t="s">
        <v>457</v>
      </c>
      <c r="C208" s="263" t="s">
        <v>314</v>
      </c>
      <c r="D208" s="263" t="s">
        <v>304</v>
      </c>
      <c r="E208" s="264">
        <v>0</v>
      </c>
      <c r="F208" s="297">
        <f>F220</f>
        <v>0</v>
      </c>
      <c r="G208" s="186">
        <f>G220</f>
        <v>0</v>
      </c>
    </row>
    <row r="209" spans="1:7" ht="27.75" hidden="1" customHeight="1" x14ac:dyDescent="0.25">
      <c r="A209" s="274" t="s">
        <v>606</v>
      </c>
      <c r="B209" s="291" t="s">
        <v>604</v>
      </c>
      <c r="C209" s="291"/>
      <c r="D209" s="291"/>
      <c r="E209" s="292">
        <f>E210</f>
        <v>0</v>
      </c>
      <c r="F209" s="270"/>
      <c r="G209" s="182"/>
    </row>
    <row r="210" spans="1:7" ht="1.5" customHeight="1" x14ac:dyDescent="0.25">
      <c r="A210" s="253" t="s">
        <v>596</v>
      </c>
      <c r="B210" s="291" t="s">
        <v>605</v>
      </c>
      <c r="C210" s="291"/>
      <c r="D210" s="291"/>
      <c r="E210" s="292">
        <f>E211</f>
        <v>0</v>
      </c>
      <c r="F210" s="296"/>
      <c r="G210" s="181"/>
    </row>
    <row r="211" spans="1:7" s="167" customFormat="1" ht="46.5" hidden="1" x14ac:dyDescent="0.25">
      <c r="A211" s="301" t="s">
        <v>598</v>
      </c>
      <c r="B211" s="263" t="s">
        <v>605</v>
      </c>
      <c r="C211" s="263" t="s">
        <v>314</v>
      </c>
      <c r="D211" s="263"/>
      <c r="E211" s="264">
        <v>0</v>
      </c>
      <c r="F211" s="296" t="e">
        <f>#REF!</f>
        <v>#REF!</v>
      </c>
      <c r="G211" s="181" t="e">
        <f>#REF!</f>
        <v>#REF!</v>
      </c>
    </row>
    <row r="212" spans="1:7" s="115" customFormat="1" ht="0.75" customHeight="1" x14ac:dyDescent="0.25">
      <c r="A212" s="262" t="s">
        <v>110</v>
      </c>
      <c r="B212" s="263" t="s">
        <v>605</v>
      </c>
      <c r="C212" s="263" t="s">
        <v>314</v>
      </c>
      <c r="D212" s="263" t="s">
        <v>111</v>
      </c>
      <c r="E212" s="264">
        <v>0</v>
      </c>
      <c r="F212" s="297">
        <f>F224</f>
        <v>0</v>
      </c>
      <c r="G212" s="186">
        <f>G224</f>
        <v>0</v>
      </c>
    </row>
    <row r="213" spans="1:7" ht="22.5" x14ac:dyDescent="0.3">
      <c r="A213" s="261" t="s">
        <v>402</v>
      </c>
      <c r="B213" s="265" t="s">
        <v>316</v>
      </c>
      <c r="C213" s="265" t="s">
        <v>403</v>
      </c>
      <c r="D213" s="265" t="s">
        <v>404</v>
      </c>
      <c r="E213" s="255">
        <f>E214+E222</f>
        <v>1152646.3999999999</v>
      </c>
    </row>
    <row r="214" spans="1:7" ht="22.5" x14ac:dyDescent="0.3">
      <c r="A214" s="261" t="s">
        <v>405</v>
      </c>
      <c r="B214" s="265" t="s">
        <v>316</v>
      </c>
      <c r="C214" s="265"/>
      <c r="D214" s="265"/>
      <c r="E214" s="255">
        <v>152300</v>
      </c>
    </row>
    <row r="215" spans="1:7" ht="67.5" x14ac:dyDescent="0.3">
      <c r="A215" s="253" t="s">
        <v>657</v>
      </c>
      <c r="B215" s="265" t="s">
        <v>406</v>
      </c>
      <c r="C215" s="265"/>
      <c r="D215" s="265"/>
      <c r="E215" s="255">
        <v>151600</v>
      </c>
    </row>
    <row r="216" spans="1:7" ht="67.5" x14ac:dyDescent="0.3">
      <c r="A216" s="253" t="s">
        <v>658</v>
      </c>
      <c r="B216" s="265" t="s">
        <v>595</v>
      </c>
      <c r="C216" s="265"/>
      <c r="D216" s="265"/>
      <c r="E216" s="255">
        <v>151600</v>
      </c>
    </row>
    <row r="217" spans="1:7" ht="116.25" x14ac:dyDescent="0.35">
      <c r="A217" s="357" t="s">
        <v>312</v>
      </c>
      <c r="B217" s="265" t="s">
        <v>595</v>
      </c>
      <c r="C217" s="265" t="s">
        <v>313</v>
      </c>
      <c r="D217" s="265" t="s">
        <v>145</v>
      </c>
      <c r="E217" s="258">
        <v>145314.84</v>
      </c>
    </row>
    <row r="218" spans="1:7" ht="46.5" x14ac:dyDescent="0.35">
      <c r="A218" s="357" t="s">
        <v>311</v>
      </c>
      <c r="B218" s="265" t="s">
        <v>595</v>
      </c>
      <c r="C218" s="265" t="s">
        <v>314</v>
      </c>
      <c r="D218" s="265" t="s">
        <v>145</v>
      </c>
      <c r="E218" s="258">
        <v>6285.16</v>
      </c>
    </row>
    <row r="219" spans="1:7" ht="157.5" x14ac:dyDescent="0.3">
      <c r="A219" s="305" t="s">
        <v>233</v>
      </c>
      <c r="B219" s="265" t="s">
        <v>607</v>
      </c>
      <c r="C219" s="265"/>
      <c r="D219" s="265"/>
      <c r="E219" s="255">
        <f>E220</f>
        <v>700</v>
      </c>
    </row>
    <row r="220" spans="1:7" ht="46.5" x14ac:dyDescent="0.35">
      <c r="A220" s="256" t="s">
        <v>311</v>
      </c>
      <c r="B220" s="266" t="s">
        <v>607</v>
      </c>
      <c r="C220" s="266" t="s">
        <v>314</v>
      </c>
      <c r="D220" s="266"/>
      <c r="E220" s="258">
        <f>E221</f>
        <v>700</v>
      </c>
    </row>
    <row r="221" spans="1:7" ht="23.25" x14ac:dyDescent="0.35">
      <c r="A221" s="256" t="s">
        <v>234</v>
      </c>
      <c r="B221" s="266" t="s">
        <v>607</v>
      </c>
      <c r="C221" s="266" t="s">
        <v>314</v>
      </c>
      <c r="D221" s="266" t="s">
        <v>231</v>
      </c>
      <c r="E221" s="258">
        <v>700</v>
      </c>
    </row>
    <row r="222" spans="1:7" ht="22.5" x14ac:dyDescent="0.3">
      <c r="A222" s="253" t="s">
        <v>407</v>
      </c>
      <c r="B222" s="265" t="s">
        <v>408</v>
      </c>
      <c r="C222" s="265"/>
      <c r="D222" s="265"/>
      <c r="E222" s="255">
        <f>E223+E238+E230+E234</f>
        <v>1000346.4</v>
      </c>
    </row>
    <row r="223" spans="1:7" ht="45" x14ac:dyDescent="0.25">
      <c r="A223" s="279" t="s">
        <v>409</v>
      </c>
      <c r="B223" s="306" t="s">
        <v>410</v>
      </c>
      <c r="C223" s="306"/>
      <c r="D223" s="306"/>
      <c r="E223" s="307">
        <f>E224+E227</f>
        <v>746622</v>
      </c>
    </row>
    <row r="224" spans="1:7" ht="45" x14ac:dyDescent="0.25">
      <c r="A224" s="253" t="s">
        <v>411</v>
      </c>
      <c r="B224" s="306" t="s">
        <v>416</v>
      </c>
      <c r="C224" s="306"/>
      <c r="D224" s="306"/>
      <c r="E224" s="307">
        <f>E225</f>
        <v>46122</v>
      </c>
    </row>
    <row r="225" spans="1:5" ht="23.25" x14ac:dyDescent="0.25">
      <c r="A225" s="256" t="s">
        <v>412</v>
      </c>
      <c r="B225" s="308" t="s">
        <v>416</v>
      </c>
      <c r="C225" s="308" t="s">
        <v>413</v>
      </c>
      <c r="D225" s="308"/>
      <c r="E225" s="309">
        <f>E226</f>
        <v>46122</v>
      </c>
    </row>
    <row r="226" spans="1:5" ht="36.75" customHeight="1" x14ac:dyDescent="0.35">
      <c r="A226" s="267" t="s">
        <v>414</v>
      </c>
      <c r="B226" s="308" t="s">
        <v>416</v>
      </c>
      <c r="C226" s="308" t="s">
        <v>413</v>
      </c>
      <c r="D226" s="308" t="s">
        <v>91</v>
      </c>
      <c r="E226" s="309">
        <v>46122</v>
      </c>
    </row>
    <row r="227" spans="1:5" ht="45" x14ac:dyDescent="0.3">
      <c r="A227" s="310" t="s">
        <v>415</v>
      </c>
      <c r="B227" s="306" t="s">
        <v>608</v>
      </c>
      <c r="C227" s="306"/>
      <c r="D227" s="306"/>
      <c r="E227" s="307">
        <f>E228</f>
        <v>700500</v>
      </c>
    </row>
    <row r="228" spans="1:5" ht="23.25" x14ac:dyDescent="0.25">
      <c r="A228" s="256" t="s">
        <v>412</v>
      </c>
      <c r="B228" s="308" t="s">
        <v>608</v>
      </c>
      <c r="C228" s="308" t="s">
        <v>413</v>
      </c>
      <c r="D228" s="308"/>
      <c r="E228" s="309">
        <f>E229</f>
        <v>700500</v>
      </c>
    </row>
    <row r="229" spans="1:5" ht="46.5" x14ac:dyDescent="0.35">
      <c r="A229" s="267" t="s">
        <v>414</v>
      </c>
      <c r="B229" s="308" t="s">
        <v>608</v>
      </c>
      <c r="C229" s="308" t="s">
        <v>413</v>
      </c>
      <c r="D229" s="308" t="s">
        <v>91</v>
      </c>
      <c r="E229" s="309">
        <v>700500</v>
      </c>
    </row>
    <row r="230" spans="1:5" ht="53.25" customHeight="1" x14ac:dyDescent="0.3">
      <c r="A230" s="310" t="s">
        <v>609</v>
      </c>
      <c r="B230" s="306" t="s">
        <v>261</v>
      </c>
      <c r="C230" s="308"/>
      <c r="D230" s="308"/>
      <c r="E230" s="307">
        <f>E231</f>
        <v>127469.4</v>
      </c>
    </row>
    <row r="231" spans="1:5" ht="121.5" customHeight="1" x14ac:dyDescent="0.35">
      <c r="A231" s="267" t="s">
        <v>610</v>
      </c>
      <c r="B231" s="308" t="s">
        <v>611</v>
      </c>
      <c r="C231" s="308"/>
      <c r="D231" s="308"/>
      <c r="E231" s="309">
        <f>E232</f>
        <v>127469.4</v>
      </c>
    </row>
    <row r="232" spans="1:5" ht="23.25" x14ac:dyDescent="0.35">
      <c r="A232" s="267" t="s">
        <v>419</v>
      </c>
      <c r="B232" s="308" t="s">
        <v>611</v>
      </c>
      <c r="C232" s="308" t="s">
        <v>327</v>
      </c>
      <c r="D232" s="308"/>
      <c r="E232" s="309">
        <f>E233</f>
        <v>127469.4</v>
      </c>
    </row>
    <row r="233" spans="1:5" ht="23.25" x14ac:dyDescent="0.35">
      <c r="A233" s="267" t="s">
        <v>225</v>
      </c>
      <c r="B233" s="308" t="s">
        <v>611</v>
      </c>
      <c r="C233" s="308" t="s">
        <v>327</v>
      </c>
      <c r="D233" s="308" t="s">
        <v>226</v>
      </c>
      <c r="E233" s="309">
        <v>127469.4</v>
      </c>
    </row>
    <row r="234" spans="1:5" ht="53.25" customHeight="1" x14ac:dyDescent="0.3">
      <c r="A234" s="310" t="s">
        <v>614</v>
      </c>
      <c r="B234" s="306" t="s">
        <v>612</v>
      </c>
      <c r="C234" s="308"/>
      <c r="D234" s="308"/>
      <c r="E234" s="307">
        <f>E235</f>
        <v>126255</v>
      </c>
    </row>
    <row r="235" spans="1:5" ht="121.5" customHeight="1" x14ac:dyDescent="0.35">
      <c r="A235" s="267" t="s">
        <v>610</v>
      </c>
      <c r="B235" s="308" t="s">
        <v>613</v>
      </c>
      <c r="C235" s="308"/>
      <c r="D235" s="308"/>
      <c r="E235" s="309">
        <f>E236</f>
        <v>126255</v>
      </c>
    </row>
    <row r="236" spans="1:5" ht="23.25" x14ac:dyDescent="0.35">
      <c r="A236" s="267" t="s">
        <v>419</v>
      </c>
      <c r="B236" s="308" t="s">
        <v>613</v>
      </c>
      <c r="C236" s="308" t="s">
        <v>327</v>
      </c>
      <c r="D236" s="308"/>
      <c r="E236" s="309">
        <f>E237</f>
        <v>126255</v>
      </c>
    </row>
    <row r="237" spans="1:5" ht="23.25" x14ac:dyDescent="0.35">
      <c r="A237" s="267" t="s">
        <v>225</v>
      </c>
      <c r="B237" s="308" t="s">
        <v>613</v>
      </c>
      <c r="C237" s="308" t="s">
        <v>327</v>
      </c>
      <c r="D237" s="308" t="s">
        <v>226</v>
      </c>
      <c r="E237" s="309">
        <v>126255</v>
      </c>
    </row>
    <row r="238" spans="1:5" ht="22.5" x14ac:dyDescent="0.25">
      <c r="A238" s="302" t="s">
        <v>92</v>
      </c>
      <c r="B238" s="291" t="s">
        <v>417</v>
      </c>
      <c r="C238" s="291"/>
      <c r="D238" s="291"/>
      <c r="E238" s="292">
        <f>E239</f>
        <v>0</v>
      </c>
    </row>
    <row r="239" spans="1:5" ht="22.5" x14ac:dyDescent="0.25">
      <c r="A239" s="302" t="s">
        <v>418</v>
      </c>
      <c r="B239" s="291" t="s">
        <v>532</v>
      </c>
      <c r="C239" s="291"/>
      <c r="D239" s="291"/>
      <c r="E239" s="292">
        <f>E240</f>
        <v>0</v>
      </c>
    </row>
    <row r="240" spans="1:5" ht="23.25" x14ac:dyDescent="0.25">
      <c r="A240" s="256" t="s">
        <v>419</v>
      </c>
      <c r="B240" s="263" t="s">
        <v>532</v>
      </c>
      <c r="C240" s="263" t="s">
        <v>327</v>
      </c>
      <c r="D240" s="263"/>
      <c r="E240" s="264">
        <f>E241</f>
        <v>0</v>
      </c>
    </row>
    <row r="241" spans="1:5" ht="23.25" x14ac:dyDescent="0.35">
      <c r="A241" s="268" t="s">
        <v>420</v>
      </c>
      <c r="B241" s="263" t="s">
        <v>532</v>
      </c>
      <c r="C241" s="263" t="s">
        <v>327</v>
      </c>
      <c r="D241" s="263" t="s">
        <v>93</v>
      </c>
      <c r="E241" s="264">
        <v>0</v>
      </c>
    </row>
    <row r="242" spans="1:5" ht="22.5" x14ac:dyDescent="0.25">
      <c r="A242" s="277" t="s">
        <v>458</v>
      </c>
      <c r="B242" s="277"/>
      <c r="C242" s="277"/>
      <c r="D242" s="277"/>
      <c r="E242" s="280">
        <f>E213+E30+E13</f>
        <v>10580679.27</v>
      </c>
    </row>
    <row r="245" spans="1:5" ht="55.5" customHeight="1" x14ac:dyDescent="0.35">
      <c r="A245" s="269" t="s">
        <v>588</v>
      </c>
      <c r="E245" s="278" t="s">
        <v>589</v>
      </c>
    </row>
  </sheetData>
  <mergeCells count="8">
    <mergeCell ref="C2:E2"/>
    <mergeCell ref="A10:A11"/>
    <mergeCell ref="B10:B11"/>
    <mergeCell ref="C10:C11"/>
    <mergeCell ref="D10:D11"/>
    <mergeCell ref="A6:G6"/>
    <mergeCell ref="A7:G7"/>
    <mergeCell ref="A4:E4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104" customWidth="1"/>
    <col min="2" max="2" width="14.7109375" style="104" customWidth="1"/>
    <col min="3" max="3" width="12.85546875" style="104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5" bestFit="1" customWidth="1"/>
    <col min="8" max="9" width="15.42578125" style="105" bestFit="1" customWidth="1"/>
    <col min="10" max="16384" width="9.140625" style="105"/>
  </cols>
  <sheetData>
    <row r="1" spans="1:9" x14ac:dyDescent="0.25">
      <c r="D1" s="18" t="s">
        <v>150</v>
      </c>
    </row>
    <row r="2" spans="1:9" x14ac:dyDescent="0.25">
      <c r="D2" s="18" t="s">
        <v>118</v>
      </c>
    </row>
    <row r="3" spans="1:9" x14ac:dyDescent="0.25">
      <c r="D3" s="5" t="s">
        <v>211</v>
      </c>
    </row>
    <row r="4" spans="1:9" x14ac:dyDescent="0.25">
      <c r="D4" s="18" t="s">
        <v>230</v>
      </c>
    </row>
    <row r="6" spans="1:9" ht="15.75" customHeight="1" x14ac:dyDescent="0.25">
      <c r="A6" s="381" t="s">
        <v>115</v>
      </c>
      <c r="B6" s="381"/>
      <c r="C6" s="381"/>
      <c r="D6" s="381"/>
      <c r="E6" s="381"/>
      <c r="F6" s="381"/>
    </row>
    <row r="7" spans="1:9" ht="32.25" customHeight="1" x14ac:dyDescent="0.25">
      <c r="A7" s="381" t="s">
        <v>156</v>
      </c>
      <c r="B7" s="381"/>
      <c r="C7" s="381"/>
      <c r="D7" s="381"/>
      <c r="E7" s="381"/>
      <c r="F7" s="381"/>
    </row>
    <row r="8" spans="1:9" ht="15.75" customHeight="1" x14ac:dyDescent="0.25">
      <c r="A8" s="381" t="s">
        <v>259</v>
      </c>
      <c r="B8" s="381"/>
      <c r="C8" s="381"/>
      <c r="D8" s="381"/>
      <c r="E8" s="381"/>
      <c r="F8" s="381"/>
    </row>
    <row r="9" spans="1:9" x14ac:dyDescent="0.25">
      <c r="A9" s="106"/>
    </row>
    <row r="10" spans="1:9" x14ac:dyDescent="0.25">
      <c r="A10" s="107" t="s">
        <v>81</v>
      </c>
      <c r="B10" s="107" t="s">
        <v>81</v>
      </c>
      <c r="C10" s="107" t="s">
        <v>81</v>
      </c>
      <c r="D10" s="108" t="s">
        <v>81</v>
      </c>
      <c r="E10" s="107"/>
      <c r="F10" s="107" t="s">
        <v>143</v>
      </c>
    </row>
    <row r="11" spans="1:9" x14ac:dyDescent="0.25">
      <c r="A11" s="382" t="s">
        <v>82</v>
      </c>
      <c r="B11" s="382" t="s">
        <v>116</v>
      </c>
      <c r="C11" s="382" t="s">
        <v>117</v>
      </c>
      <c r="D11" s="383" t="s">
        <v>83</v>
      </c>
      <c r="E11" s="382" t="s">
        <v>3</v>
      </c>
      <c r="F11" s="382"/>
    </row>
    <row r="12" spans="1:9" x14ac:dyDescent="0.25">
      <c r="A12" s="382"/>
      <c r="B12" s="382"/>
      <c r="C12" s="382"/>
      <c r="D12" s="383"/>
      <c r="E12" s="158" t="s">
        <v>208</v>
      </c>
      <c r="F12" s="158" t="s">
        <v>235</v>
      </c>
    </row>
    <row r="13" spans="1:9" ht="63" x14ac:dyDescent="0.25">
      <c r="A13" s="28" t="s">
        <v>144</v>
      </c>
      <c r="B13" s="120">
        <v>6035118</v>
      </c>
      <c r="C13" s="120"/>
      <c r="D13" s="121"/>
      <c r="E13" s="122">
        <f>E15+E17</f>
        <v>39700</v>
      </c>
      <c r="F13" s="122">
        <f>F15+F17</f>
        <v>39800</v>
      </c>
      <c r="G13" s="110"/>
      <c r="H13" s="123"/>
      <c r="I13" s="123"/>
    </row>
    <row r="14" spans="1:9" ht="31.5" customHeight="1" x14ac:dyDescent="0.25">
      <c r="A14" s="45" t="s">
        <v>119</v>
      </c>
      <c r="B14" s="44">
        <v>6035118</v>
      </c>
      <c r="C14" s="44">
        <v>121</v>
      </c>
      <c r="D14" s="124"/>
      <c r="E14" s="125">
        <f>E15</f>
        <v>37000</v>
      </c>
      <c r="F14" s="125">
        <f>F15</f>
        <v>37000</v>
      </c>
      <c r="G14" s="110"/>
      <c r="H14" s="126"/>
      <c r="I14" s="126"/>
    </row>
    <row r="15" spans="1:9" x14ac:dyDescent="0.25">
      <c r="A15" s="45" t="s">
        <v>146</v>
      </c>
      <c r="B15" s="44">
        <v>6035118</v>
      </c>
      <c r="C15" s="44">
        <v>121</v>
      </c>
      <c r="D15" s="124" t="s">
        <v>145</v>
      </c>
      <c r="E15" s="125">
        <v>37000</v>
      </c>
      <c r="F15" s="125">
        <v>37000</v>
      </c>
      <c r="G15" s="110"/>
      <c r="H15" s="123"/>
      <c r="I15" s="123"/>
    </row>
    <row r="16" spans="1:9" ht="47.25" x14ac:dyDescent="0.25">
      <c r="A16" s="45" t="s">
        <v>120</v>
      </c>
      <c r="B16" s="44">
        <v>6035118</v>
      </c>
      <c r="C16" s="44">
        <v>244</v>
      </c>
      <c r="D16" s="124"/>
      <c r="E16" s="27">
        <v>2200</v>
      </c>
      <c r="F16" s="27">
        <f>F17</f>
        <v>2800</v>
      </c>
      <c r="G16" s="110"/>
      <c r="H16" s="123"/>
      <c r="I16" s="123"/>
    </row>
    <row r="17" spans="1:9" x14ac:dyDescent="0.25">
      <c r="A17" s="45" t="s">
        <v>146</v>
      </c>
      <c r="B17" s="44">
        <v>6035118</v>
      </c>
      <c r="C17" s="44">
        <v>244</v>
      </c>
      <c r="D17" s="124" t="s">
        <v>145</v>
      </c>
      <c r="E17" s="27">
        <v>2700</v>
      </c>
      <c r="F17" s="27">
        <v>2800</v>
      </c>
      <c r="G17" s="110"/>
      <c r="H17" s="123"/>
      <c r="I17" s="123"/>
    </row>
    <row r="18" spans="1:9" ht="31.5" x14ac:dyDescent="0.25">
      <c r="A18" s="71" t="s">
        <v>129</v>
      </c>
      <c r="B18" s="127">
        <v>7707001</v>
      </c>
      <c r="C18" s="127"/>
      <c r="D18" s="128"/>
      <c r="E18" s="122">
        <f>E19</f>
        <v>3000</v>
      </c>
      <c r="F18" s="122">
        <f>F19</f>
        <v>3000</v>
      </c>
      <c r="G18" s="110"/>
      <c r="H18" s="123"/>
      <c r="I18" s="123"/>
    </row>
    <row r="19" spans="1:9" x14ac:dyDescent="0.25">
      <c r="A19" s="45" t="s">
        <v>130</v>
      </c>
      <c r="B19" s="46">
        <v>7707001</v>
      </c>
      <c r="C19" s="46">
        <v>870</v>
      </c>
      <c r="D19" s="129"/>
      <c r="E19" s="125">
        <f>E20</f>
        <v>3000</v>
      </c>
      <c r="F19" s="125">
        <f>F20</f>
        <v>3000</v>
      </c>
      <c r="G19" s="110"/>
      <c r="H19" s="123"/>
      <c r="I19" s="123"/>
    </row>
    <row r="20" spans="1:9" x14ac:dyDescent="0.25">
      <c r="A20" s="45" t="s">
        <v>92</v>
      </c>
      <c r="B20" s="46">
        <v>7707001</v>
      </c>
      <c r="C20" s="46">
        <v>870</v>
      </c>
      <c r="D20" s="129" t="s">
        <v>93</v>
      </c>
      <c r="E20" s="125">
        <v>3000</v>
      </c>
      <c r="F20" s="125">
        <v>3000</v>
      </c>
      <c r="G20" s="110"/>
      <c r="H20" s="123"/>
      <c r="I20" s="123"/>
    </row>
    <row r="21" spans="1:9" x14ac:dyDescent="0.25">
      <c r="A21" s="71" t="s">
        <v>121</v>
      </c>
      <c r="B21" s="127">
        <v>7707003</v>
      </c>
      <c r="C21" s="127"/>
      <c r="D21" s="128"/>
      <c r="E21" s="122">
        <f>E22+E24</f>
        <v>262000</v>
      </c>
      <c r="F21" s="122">
        <f>F22+F24</f>
        <v>263000</v>
      </c>
      <c r="G21" s="110"/>
      <c r="H21" s="126"/>
      <c r="I21" s="126"/>
    </row>
    <row r="22" spans="1:9" ht="34.5" customHeight="1" x14ac:dyDescent="0.25">
      <c r="A22" s="45" t="s">
        <v>119</v>
      </c>
      <c r="B22" s="46">
        <v>7707003</v>
      </c>
      <c r="C22" s="46">
        <v>121</v>
      </c>
      <c r="D22" s="129"/>
      <c r="E22" s="125">
        <f>E23</f>
        <v>260000</v>
      </c>
      <c r="F22" s="125">
        <f>F23</f>
        <v>260000</v>
      </c>
      <c r="G22" s="110"/>
      <c r="H22" s="123"/>
      <c r="I22" s="123"/>
    </row>
    <row r="23" spans="1:9" ht="47.25" x14ac:dyDescent="0.25">
      <c r="A23" s="45" t="s">
        <v>122</v>
      </c>
      <c r="B23" s="46">
        <v>7707003</v>
      </c>
      <c r="C23" s="46">
        <v>121</v>
      </c>
      <c r="D23" s="129" t="s">
        <v>87</v>
      </c>
      <c r="E23" s="125">
        <v>260000</v>
      </c>
      <c r="F23" s="125">
        <v>260000</v>
      </c>
      <c r="G23" s="110"/>
      <c r="H23" s="123"/>
      <c r="I23" s="123"/>
    </row>
    <row r="24" spans="1:9" ht="63" x14ac:dyDescent="0.25">
      <c r="A24" s="45" t="s">
        <v>88</v>
      </c>
      <c r="B24" s="46">
        <v>7707003</v>
      </c>
      <c r="C24" s="46">
        <v>122</v>
      </c>
      <c r="D24" s="129" t="s">
        <v>87</v>
      </c>
      <c r="E24" s="125">
        <v>2000</v>
      </c>
      <c r="F24" s="125">
        <v>3000</v>
      </c>
      <c r="G24" s="110"/>
      <c r="H24" s="123"/>
      <c r="I24" s="123"/>
    </row>
    <row r="25" spans="1:9" x14ac:dyDescent="0.25">
      <c r="A25" s="71" t="s">
        <v>123</v>
      </c>
      <c r="B25" s="127">
        <v>7707004</v>
      </c>
      <c r="C25" s="127"/>
      <c r="D25" s="128"/>
      <c r="E25" s="122">
        <f>E26+E29+E31+E33+E36</f>
        <v>1599100</v>
      </c>
      <c r="F25" s="122">
        <f>F26+F29+F31+F33+F36</f>
        <v>1646000</v>
      </c>
      <c r="G25" s="110"/>
      <c r="H25" s="110"/>
      <c r="I25" s="110"/>
    </row>
    <row r="26" spans="1:9" ht="57.75" customHeight="1" x14ac:dyDescent="0.25">
      <c r="A26" s="45" t="s">
        <v>119</v>
      </c>
      <c r="B26" s="46">
        <v>7707004</v>
      </c>
      <c r="C26" s="46">
        <v>121</v>
      </c>
      <c r="D26" s="129"/>
      <c r="E26" s="125">
        <f>E27+E28</f>
        <v>1380000</v>
      </c>
      <c r="F26" s="125">
        <f>F27+F28</f>
        <v>1380000</v>
      </c>
      <c r="G26" s="110"/>
      <c r="H26" s="126"/>
      <c r="I26" s="126"/>
    </row>
    <row r="27" spans="1:9" ht="63" x14ac:dyDescent="0.25">
      <c r="A27" s="45" t="s">
        <v>88</v>
      </c>
      <c r="B27" s="46">
        <v>7707004</v>
      </c>
      <c r="C27" s="46">
        <v>121</v>
      </c>
      <c r="D27" s="129" t="s">
        <v>89</v>
      </c>
      <c r="E27" s="125">
        <v>1380000</v>
      </c>
      <c r="F27" s="125">
        <v>1380000</v>
      </c>
    </row>
    <row r="28" spans="1:9" x14ac:dyDescent="0.25">
      <c r="A28" s="43" t="s">
        <v>98</v>
      </c>
      <c r="B28" s="46">
        <v>7707004</v>
      </c>
      <c r="C28" s="46">
        <v>121</v>
      </c>
      <c r="D28" s="129" t="s">
        <v>99</v>
      </c>
      <c r="E28" s="125"/>
      <c r="F28" s="125"/>
    </row>
    <row r="29" spans="1:9" ht="35.25" customHeight="1" x14ac:dyDescent="0.25">
      <c r="A29" s="45" t="s">
        <v>124</v>
      </c>
      <c r="B29" s="46">
        <v>7707004</v>
      </c>
      <c r="C29" s="46">
        <v>122</v>
      </c>
      <c r="D29" s="129"/>
      <c r="E29" s="125">
        <f>E30</f>
        <v>2000</v>
      </c>
      <c r="F29" s="125">
        <f>F30</f>
        <v>3000</v>
      </c>
    </row>
    <row r="30" spans="1:9" ht="63" x14ac:dyDescent="0.25">
      <c r="A30" s="45" t="s">
        <v>88</v>
      </c>
      <c r="B30" s="46">
        <v>7707004</v>
      </c>
      <c r="C30" s="46">
        <v>122</v>
      </c>
      <c r="D30" s="129" t="s">
        <v>89</v>
      </c>
      <c r="E30" s="125">
        <v>2000</v>
      </c>
      <c r="F30" s="125">
        <v>3000</v>
      </c>
    </row>
    <row r="31" spans="1:9" ht="31.5" x14ac:dyDescent="0.25">
      <c r="A31" s="45" t="s">
        <v>125</v>
      </c>
      <c r="B31" s="46">
        <v>7707004</v>
      </c>
      <c r="C31" s="46">
        <v>242</v>
      </c>
      <c r="D31" s="129"/>
      <c r="E31" s="125">
        <f>E32</f>
        <v>67800</v>
      </c>
      <c r="F31" s="125">
        <f>F32</f>
        <v>111700</v>
      </c>
    </row>
    <row r="32" spans="1:9" ht="63" x14ac:dyDescent="0.25">
      <c r="A32" s="45" t="s">
        <v>88</v>
      </c>
      <c r="B32" s="46">
        <v>7707004</v>
      </c>
      <c r="C32" s="46">
        <v>242</v>
      </c>
      <c r="D32" s="129" t="s">
        <v>89</v>
      </c>
      <c r="E32" s="125">
        <v>67800</v>
      </c>
      <c r="F32" s="125">
        <v>111700</v>
      </c>
    </row>
    <row r="33" spans="1:6" ht="47.25" x14ac:dyDescent="0.25">
      <c r="A33" s="45" t="s">
        <v>120</v>
      </c>
      <c r="B33" s="46">
        <v>7707004</v>
      </c>
      <c r="C33" s="46">
        <v>244</v>
      </c>
      <c r="D33" s="129"/>
      <c r="E33" s="125">
        <f>E34+E35</f>
        <v>147300</v>
      </c>
      <c r="F33" s="125">
        <f>F34+F35</f>
        <v>149300</v>
      </c>
    </row>
    <row r="34" spans="1:6" ht="63" x14ac:dyDescent="0.25">
      <c r="A34" s="45" t="s">
        <v>88</v>
      </c>
      <c r="B34" s="46">
        <v>7707004</v>
      </c>
      <c r="C34" s="46">
        <v>244</v>
      </c>
      <c r="D34" s="129" t="s">
        <v>89</v>
      </c>
      <c r="E34" s="125">
        <v>137300</v>
      </c>
      <c r="F34" s="125">
        <v>139300</v>
      </c>
    </row>
    <row r="35" spans="1:6" ht="47.25" x14ac:dyDescent="0.25">
      <c r="A35" s="45" t="s">
        <v>120</v>
      </c>
      <c r="B35" s="46">
        <v>7707004</v>
      </c>
      <c r="C35" s="46">
        <v>244</v>
      </c>
      <c r="D35" s="129" t="s">
        <v>97</v>
      </c>
      <c r="E35" s="125">
        <v>10000</v>
      </c>
      <c r="F35" s="125">
        <v>10000</v>
      </c>
    </row>
    <row r="36" spans="1:6" x14ac:dyDescent="0.25">
      <c r="A36" s="45" t="s">
        <v>127</v>
      </c>
      <c r="B36" s="46">
        <v>7707004</v>
      </c>
      <c r="C36" s="46">
        <v>852</v>
      </c>
      <c r="D36" s="129"/>
      <c r="E36" s="125">
        <f>E37</f>
        <v>2000</v>
      </c>
      <c r="F36" s="125">
        <f>F37</f>
        <v>2000</v>
      </c>
    </row>
    <row r="37" spans="1:6" ht="63" x14ac:dyDescent="0.25">
      <c r="A37" s="45" t="s">
        <v>88</v>
      </c>
      <c r="B37" s="46">
        <v>7707004</v>
      </c>
      <c r="C37" s="46">
        <v>852</v>
      </c>
      <c r="D37" s="129" t="s">
        <v>89</v>
      </c>
      <c r="E37" s="125">
        <v>2000</v>
      </c>
      <c r="F37" s="125">
        <v>2000</v>
      </c>
    </row>
    <row r="38" spans="1:6" ht="31.5" x14ac:dyDescent="0.25">
      <c r="A38" s="71" t="s">
        <v>126</v>
      </c>
      <c r="B38" s="127">
        <v>7707013</v>
      </c>
      <c r="C38" s="127"/>
      <c r="D38" s="128"/>
      <c r="E38" s="122">
        <f>E39</f>
        <v>9000</v>
      </c>
      <c r="F38" s="122">
        <f>F39</f>
        <v>9000</v>
      </c>
    </row>
    <row r="39" spans="1:6" x14ac:dyDescent="0.25">
      <c r="A39" s="45" t="s">
        <v>23</v>
      </c>
      <c r="B39" s="46">
        <v>7707013</v>
      </c>
      <c r="C39" s="46">
        <v>540</v>
      </c>
      <c r="D39" s="129"/>
      <c r="E39" s="125">
        <f>E40</f>
        <v>9000</v>
      </c>
      <c r="F39" s="125">
        <f>F40</f>
        <v>9000</v>
      </c>
    </row>
    <row r="40" spans="1:6" ht="47.25" x14ac:dyDescent="0.25">
      <c r="A40" s="45" t="s">
        <v>90</v>
      </c>
      <c r="B40" s="46">
        <v>7707013</v>
      </c>
      <c r="C40" s="46">
        <v>540</v>
      </c>
      <c r="D40" s="129" t="s">
        <v>91</v>
      </c>
      <c r="E40" s="125">
        <v>9000</v>
      </c>
      <c r="F40" s="125">
        <v>9000</v>
      </c>
    </row>
    <row r="41" spans="1:6" ht="47.25" x14ac:dyDescent="0.25">
      <c r="A41" s="34" t="s">
        <v>202</v>
      </c>
      <c r="B41" s="36">
        <v>7707801</v>
      </c>
      <c r="C41" s="127"/>
      <c r="D41" s="128"/>
      <c r="E41" s="122">
        <f>E42+E44+E46+E48</f>
        <v>208000</v>
      </c>
      <c r="F41" s="122">
        <f>F42+F44+F46+F48</f>
        <v>208000</v>
      </c>
    </row>
    <row r="42" spans="1:6" ht="31.5" x14ac:dyDescent="0.25">
      <c r="A42" s="45" t="s">
        <v>128</v>
      </c>
      <c r="B42" s="38">
        <v>7707801</v>
      </c>
      <c r="C42" s="46">
        <v>111</v>
      </c>
      <c r="D42" s="129"/>
      <c r="E42" s="125">
        <f>E43</f>
        <v>195000</v>
      </c>
      <c r="F42" s="125">
        <f>F43</f>
        <v>195000</v>
      </c>
    </row>
    <row r="43" spans="1:6" x14ac:dyDescent="0.25">
      <c r="A43" s="45" t="s">
        <v>110</v>
      </c>
      <c r="B43" s="38">
        <v>7707801</v>
      </c>
      <c r="C43" s="46">
        <v>111</v>
      </c>
      <c r="D43" s="129" t="s">
        <v>111</v>
      </c>
      <c r="E43" s="125">
        <v>195000</v>
      </c>
      <c r="F43" s="125">
        <v>195000</v>
      </c>
    </row>
    <row r="44" spans="1:6" x14ac:dyDescent="0.25">
      <c r="A44" s="31" t="s">
        <v>110</v>
      </c>
      <c r="B44" s="38">
        <v>7707801</v>
      </c>
      <c r="C44" s="38">
        <v>122</v>
      </c>
      <c r="D44" s="37" t="s">
        <v>111</v>
      </c>
      <c r="E44" s="40">
        <v>1000</v>
      </c>
      <c r="F44" s="143">
        <v>1000</v>
      </c>
    </row>
    <row r="45" spans="1:6" x14ac:dyDescent="0.25">
      <c r="A45" s="45" t="s">
        <v>110</v>
      </c>
      <c r="B45" s="38">
        <v>7707801</v>
      </c>
      <c r="C45" s="46">
        <v>242</v>
      </c>
      <c r="D45" s="129" t="s">
        <v>111</v>
      </c>
      <c r="E45" s="125"/>
      <c r="F45" s="125"/>
    </row>
    <row r="46" spans="1:6" ht="47.25" x14ac:dyDescent="0.25">
      <c r="A46" s="45" t="s">
        <v>120</v>
      </c>
      <c r="B46" s="38">
        <v>7707801</v>
      </c>
      <c r="C46" s="46">
        <v>244</v>
      </c>
      <c r="D46" s="129"/>
      <c r="E46" s="125">
        <f>E47</f>
        <v>12000</v>
      </c>
      <c r="F46" s="125">
        <f>F47</f>
        <v>12000</v>
      </c>
    </row>
    <row r="47" spans="1:6" x14ac:dyDescent="0.25">
      <c r="A47" s="45" t="s">
        <v>110</v>
      </c>
      <c r="B47" s="38">
        <v>7707801</v>
      </c>
      <c r="C47" s="46">
        <v>244</v>
      </c>
      <c r="D47" s="129" t="s">
        <v>111</v>
      </c>
      <c r="E47" s="125">
        <v>12000</v>
      </c>
      <c r="F47" s="125">
        <v>12000</v>
      </c>
    </row>
    <row r="48" spans="1:6" x14ac:dyDescent="0.25">
      <c r="A48" s="45" t="s">
        <v>127</v>
      </c>
      <c r="B48" s="38">
        <v>7707801</v>
      </c>
      <c r="C48" s="46">
        <v>852</v>
      </c>
      <c r="D48" s="129"/>
      <c r="E48" s="125">
        <f>E49</f>
        <v>0</v>
      </c>
      <c r="F48" s="125">
        <f>F49</f>
        <v>0</v>
      </c>
    </row>
    <row r="49" spans="1:6" x14ac:dyDescent="0.25">
      <c r="A49" s="45" t="s">
        <v>110</v>
      </c>
      <c r="B49" s="38">
        <v>7707801</v>
      </c>
      <c r="C49" s="46">
        <v>852</v>
      </c>
      <c r="D49" s="129" t="s">
        <v>111</v>
      </c>
      <c r="E49" s="125"/>
      <c r="F49" s="125"/>
    </row>
    <row r="50" spans="1:6" ht="47.25" x14ac:dyDescent="0.25">
      <c r="A50" s="34" t="s">
        <v>200</v>
      </c>
      <c r="B50" s="36">
        <v>7707802</v>
      </c>
      <c r="C50" s="46"/>
      <c r="D50" s="129"/>
      <c r="E50" s="122">
        <f>E51+E54</f>
        <v>132000</v>
      </c>
      <c r="F50" s="122">
        <f>F51+F54</f>
        <v>132000</v>
      </c>
    </row>
    <row r="51" spans="1:6" ht="31.5" x14ac:dyDescent="0.25">
      <c r="A51" s="31" t="s">
        <v>128</v>
      </c>
      <c r="B51" s="36">
        <v>7707802</v>
      </c>
      <c r="C51" s="46">
        <v>111</v>
      </c>
      <c r="D51" s="129"/>
      <c r="E51" s="125">
        <f>E52</f>
        <v>130000</v>
      </c>
      <c r="F51" s="125">
        <f>F52</f>
        <v>130000</v>
      </c>
    </row>
    <row r="52" spans="1:6" x14ac:dyDescent="0.25">
      <c r="A52" s="31" t="s">
        <v>201</v>
      </c>
      <c r="B52" s="36">
        <v>7707802</v>
      </c>
      <c r="C52" s="46">
        <v>111</v>
      </c>
      <c r="D52" s="129" t="s">
        <v>111</v>
      </c>
      <c r="E52" s="125">
        <v>130000</v>
      </c>
      <c r="F52" s="125">
        <v>130000</v>
      </c>
    </row>
    <row r="53" spans="1:6" ht="47.25" x14ac:dyDescent="0.25">
      <c r="A53" s="31" t="s">
        <v>120</v>
      </c>
      <c r="B53" s="36">
        <v>7707802</v>
      </c>
      <c r="C53" s="46">
        <v>244</v>
      </c>
      <c r="D53" s="129"/>
      <c r="E53" s="125">
        <f>E54</f>
        <v>2000</v>
      </c>
      <c r="F53" s="125">
        <f>F54</f>
        <v>2000</v>
      </c>
    </row>
    <row r="54" spans="1:6" x14ac:dyDescent="0.25">
      <c r="A54" s="31" t="s">
        <v>201</v>
      </c>
      <c r="B54" s="36">
        <v>7707802</v>
      </c>
      <c r="C54" s="46">
        <v>244</v>
      </c>
      <c r="D54" s="129" t="s">
        <v>111</v>
      </c>
      <c r="E54" s="125">
        <v>2000</v>
      </c>
      <c r="F54" s="125">
        <v>2000</v>
      </c>
    </row>
    <row r="55" spans="1:6" ht="47.25" x14ac:dyDescent="0.25">
      <c r="A55" s="71" t="s">
        <v>131</v>
      </c>
      <c r="B55" s="127">
        <v>7707032</v>
      </c>
      <c r="C55" s="127"/>
      <c r="D55" s="128"/>
      <c r="E55" s="122">
        <f>E56</f>
        <v>21000</v>
      </c>
      <c r="F55" s="122">
        <f>F56</f>
        <v>48000</v>
      </c>
    </row>
    <row r="56" spans="1:6" ht="47.25" x14ac:dyDescent="0.25">
      <c r="A56" s="45" t="s">
        <v>120</v>
      </c>
      <c r="B56" s="46">
        <v>7707032</v>
      </c>
      <c r="C56" s="46">
        <v>244</v>
      </c>
      <c r="D56" s="129"/>
      <c r="E56" s="125">
        <f>E57</f>
        <v>21000</v>
      </c>
      <c r="F56" s="125">
        <f>F57</f>
        <v>48000</v>
      </c>
    </row>
    <row r="57" spans="1:6" ht="47.25" x14ac:dyDescent="0.25">
      <c r="A57" s="45" t="s">
        <v>96</v>
      </c>
      <c r="B57" s="46">
        <v>7707032</v>
      </c>
      <c r="C57" s="46">
        <v>244</v>
      </c>
      <c r="D57" s="129" t="s">
        <v>99</v>
      </c>
      <c r="E57" s="125">
        <v>21000</v>
      </c>
      <c r="F57" s="125">
        <v>48000</v>
      </c>
    </row>
    <row r="58" spans="1:6" ht="47.25" x14ac:dyDescent="0.25">
      <c r="A58" s="34" t="s">
        <v>131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 x14ac:dyDescent="0.25">
      <c r="A59" s="31" t="s">
        <v>120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 x14ac:dyDescent="0.25">
      <c r="A60" s="31" t="s">
        <v>96</v>
      </c>
      <c r="B60" s="38">
        <v>7707033</v>
      </c>
      <c r="C60" s="38">
        <v>244</v>
      </c>
      <c r="D60" s="37" t="s">
        <v>97</v>
      </c>
      <c r="E60" s="40">
        <v>10800</v>
      </c>
      <c r="F60" s="40">
        <v>10800</v>
      </c>
    </row>
    <row r="61" spans="1:6" ht="31.5" x14ac:dyDescent="0.25">
      <c r="A61" s="71" t="s">
        <v>132</v>
      </c>
      <c r="B61" s="127">
        <v>7707501</v>
      </c>
      <c r="C61" s="127"/>
      <c r="D61" s="128"/>
      <c r="E61" s="122">
        <f>E62</f>
        <v>5000</v>
      </c>
      <c r="F61" s="122">
        <f>F62</f>
        <v>5000</v>
      </c>
    </row>
    <row r="62" spans="1:6" ht="47.25" x14ac:dyDescent="0.25">
      <c r="A62" s="45" t="s">
        <v>120</v>
      </c>
      <c r="B62" s="46">
        <v>7707501</v>
      </c>
      <c r="C62" s="46">
        <v>244</v>
      </c>
      <c r="D62" s="129"/>
      <c r="E62" s="125">
        <f>E63</f>
        <v>5000</v>
      </c>
      <c r="F62" s="125">
        <f>F63</f>
        <v>5000</v>
      </c>
    </row>
    <row r="63" spans="1:6" x14ac:dyDescent="0.25">
      <c r="A63" s="45" t="s">
        <v>113</v>
      </c>
      <c r="B63" s="46">
        <v>7707501</v>
      </c>
      <c r="C63" s="46">
        <v>244</v>
      </c>
      <c r="D63" s="129" t="s">
        <v>114</v>
      </c>
      <c r="E63" s="125">
        <v>5000</v>
      </c>
      <c r="F63" s="125">
        <v>5000</v>
      </c>
    </row>
    <row r="64" spans="1:6" ht="31.5" x14ac:dyDescent="0.25">
      <c r="A64" s="130" t="s">
        <v>135</v>
      </c>
      <c r="B64" s="120">
        <v>7707502</v>
      </c>
      <c r="C64" s="127"/>
      <c r="D64" s="128"/>
      <c r="E64" s="122">
        <f>E65+E67</f>
        <v>160800</v>
      </c>
      <c r="F64" s="122">
        <f>F65+F67</f>
        <v>170000</v>
      </c>
    </row>
    <row r="65" spans="1:6" ht="47.25" x14ac:dyDescent="0.25">
      <c r="A65" s="45" t="s">
        <v>120</v>
      </c>
      <c r="B65" s="46">
        <v>7707502</v>
      </c>
      <c r="C65" s="46">
        <v>244</v>
      </c>
      <c r="D65" s="129"/>
      <c r="E65" s="125">
        <f>E66</f>
        <v>150800</v>
      </c>
      <c r="F65" s="125">
        <f>F66</f>
        <v>125000</v>
      </c>
    </row>
    <row r="66" spans="1:6" x14ac:dyDescent="0.25">
      <c r="A66" s="45" t="s">
        <v>102</v>
      </c>
      <c r="B66" s="46">
        <v>7707502</v>
      </c>
      <c r="C66" s="46">
        <v>244</v>
      </c>
      <c r="D66" s="129" t="s">
        <v>103</v>
      </c>
      <c r="E66" s="125">
        <v>150800</v>
      </c>
      <c r="F66" s="125">
        <v>125000</v>
      </c>
    </row>
    <row r="67" spans="1:6" ht="47.25" x14ac:dyDescent="0.25">
      <c r="A67" s="31" t="s">
        <v>120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 x14ac:dyDescent="0.25">
      <c r="A68" s="31" t="s">
        <v>113</v>
      </c>
      <c r="B68" s="38">
        <v>7707502</v>
      </c>
      <c r="C68" s="38">
        <v>244</v>
      </c>
      <c r="D68" s="37" t="s">
        <v>114</v>
      </c>
      <c r="E68" s="40">
        <v>10000</v>
      </c>
      <c r="F68" s="40">
        <v>45000</v>
      </c>
    </row>
    <row r="69" spans="1:6" ht="31.5" x14ac:dyDescent="0.25">
      <c r="A69" s="109" t="s">
        <v>218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 x14ac:dyDescent="0.25">
      <c r="A70" s="31" t="s">
        <v>120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 x14ac:dyDescent="0.25">
      <c r="A71" s="31" t="s">
        <v>113</v>
      </c>
      <c r="B71" s="38">
        <v>7707503</v>
      </c>
      <c r="C71" s="38">
        <v>244</v>
      </c>
      <c r="D71" s="37" t="s">
        <v>114</v>
      </c>
      <c r="E71" s="40">
        <v>1000</v>
      </c>
      <c r="F71" s="40">
        <v>2000</v>
      </c>
    </row>
    <row r="72" spans="1:6" ht="31.5" x14ac:dyDescent="0.25">
      <c r="A72" s="109" t="s">
        <v>219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 x14ac:dyDescent="0.25">
      <c r="A73" s="31" t="s">
        <v>120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 x14ac:dyDescent="0.25">
      <c r="A74" s="31" t="s">
        <v>113</v>
      </c>
      <c r="B74" s="38">
        <v>7707504</v>
      </c>
      <c r="C74" s="38">
        <v>244</v>
      </c>
      <c r="D74" s="37" t="s">
        <v>114</v>
      </c>
      <c r="E74" s="40">
        <v>1000</v>
      </c>
      <c r="F74" s="40">
        <v>2000</v>
      </c>
    </row>
    <row r="75" spans="1:6" ht="31.5" x14ac:dyDescent="0.25">
      <c r="A75" s="34" t="s">
        <v>134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 x14ac:dyDescent="0.25">
      <c r="A76" s="31" t="s">
        <v>120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 x14ac:dyDescent="0.25">
      <c r="A77" s="31" t="s">
        <v>113</v>
      </c>
      <c r="B77" s="38">
        <v>7707505</v>
      </c>
      <c r="C77" s="38">
        <v>244</v>
      </c>
      <c r="D77" s="37" t="s">
        <v>114</v>
      </c>
      <c r="E77" s="40">
        <v>28000</v>
      </c>
      <c r="F77" s="40">
        <v>44000</v>
      </c>
    </row>
    <row r="78" spans="1:6" s="115" customFormat="1" ht="31.5" x14ac:dyDescent="0.25">
      <c r="A78" s="111" t="s">
        <v>222</v>
      </c>
      <c r="B78" s="112">
        <v>7708022</v>
      </c>
      <c r="C78" s="112"/>
      <c r="D78" s="113"/>
      <c r="E78" s="114">
        <f>E79</f>
        <v>30000</v>
      </c>
      <c r="F78" s="114">
        <f>F79</f>
        <v>30000</v>
      </c>
    </row>
    <row r="79" spans="1:6" ht="34.5" customHeight="1" x14ac:dyDescent="0.25">
      <c r="A79" s="116" t="s">
        <v>221</v>
      </c>
      <c r="B79" s="117">
        <v>7708022</v>
      </c>
      <c r="C79" s="117">
        <v>321</v>
      </c>
      <c r="D79" s="118"/>
      <c r="E79" s="119">
        <f>E80</f>
        <v>30000</v>
      </c>
      <c r="F79" s="119">
        <f>F80</f>
        <v>30000</v>
      </c>
    </row>
    <row r="80" spans="1:6" x14ac:dyDescent="0.25">
      <c r="A80" s="116" t="s">
        <v>217</v>
      </c>
      <c r="B80" s="117">
        <v>7708022</v>
      </c>
      <c r="C80" s="117">
        <v>321</v>
      </c>
      <c r="D80" s="118" t="s">
        <v>220</v>
      </c>
      <c r="E80" s="119">
        <v>30000</v>
      </c>
      <c r="F80" s="119">
        <v>30000</v>
      </c>
    </row>
    <row r="81" spans="1:6" ht="31.5" x14ac:dyDescent="0.25">
      <c r="A81" s="34" t="s">
        <v>225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 x14ac:dyDescent="0.25">
      <c r="A82" s="31" t="s">
        <v>228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 x14ac:dyDescent="0.25">
      <c r="A83" s="31" t="s">
        <v>229</v>
      </c>
      <c r="B83" s="38">
        <v>7709006</v>
      </c>
      <c r="C83" s="38">
        <v>880</v>
      </c>
      <c r="D83" s="37" t="s">
        <v>226</v>
      </c>
      <c r="E83" s="40">
        <v>95000</v>
      </c>
      <c r="F83" s="40">
        <v>0</v>
      </c>
    </row>
    <row r="84" spans="1:6" ht="72" x14ac:dyDescent="0.25">
      <c r="A84" s="142" t="s">
        <v>233</v>
      </c>
      <c r="B84" s="36" t="s">
        <v>232</v>
      </c>
      <c r="C84" s="36"/>
      <c r="D84" s="35"/>
      <c r="E84" s="42">
        <f>E85</f>
        <v>700</v>
      </c>
      <c r="F84" s="42">
        <f>F85</f>
        <v>700</v>
      </c>
    </row>
    <row r="85" spans="1:6" ht="47.25" x14ac:dyDescent="0.25">
      <c r="A85" s="31" t="s">
        <v>120</v>
      </c>
      <c r="B85" s="38" t="s">
        <v>232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 x14ac:dyDescent="0.25">
      <c r="A86" s="31" t="s">
        <v>224</v>
      </c>
      <c r="B86" s="38" t="s">
        <v>232</v>
      </c>
      <c r="C86" s="38">
        <v>244</v>
      </c>
      <c r="D86" s="37" t="s">
        <v>231</v>
      </c>
      <c r="E86" s="40">
        <v>700</v>
      </c>
      <c r="F86" s="40">
        <v>700</v>
      </c>
    </row>
    <row r="87" spans="1:6" x14ac:dyDescent="0.25">
      <c r="A87" s="71" t="s">
        <v>112</v>
      </c>
      <c r="B87" s="127"/>
      <c r="C87" s="127"/>
      <c r="D87" s="128"/>
      <c r="E87" s="122">
        <f>E13+E18+E21+E25+E38+E41+E50+E55+E58+E61+E64+E69+E72+E75+E78+E81+E84</f>
        <v>2606100</v>
      </c>
      <c r="F87" s="122">
        <f>F13+F18+F21+F25+F38+F41+F50+F55+F58+F61+F64+F69+F72+F75+F78+F84</f>
        <v>2613300</v>
      </c>
    </row>
    <row r="88" spans="1:6" x14ac:dyDescent="0.25">
      <c r="E88" s="131"/>
      <c r="F88" s="132"/>
    </row>
    <row r="89" spans="1:6" ht="18.75" x14ac:dyDescent="0.3">
      <c r="A89" s="1" t="s">
        <v>209</v>
      </c>
      <c r="E89" s="1"/>
      <c r="F89" s="2" t="s">
        <v>214</v>
      </c>
    </row>
    <row r="92" spans="1:6" x14ac:dyDescent="0.25">
      <c r="E92" s="26"/>
      <c r="F92" s="26"/>
    </row>
    <row r="93" spans="1:6" x14ac:dyDescent="0.25">
      <c r="E93" s="26"/>
      <c r="F93" s="26"/>
    </row>
    <row r="94" spans="1:6" x14ac:dyDescent="0.25">
      <c r="E94" s="26"/>
      <c r="F94" s="26"/>
    </row>
    <row r="95" spans="1:6" x14ac:dyDescent="0.25">
      <c r="E95" s="26"/>
      <c r="F95" s="26"/>
    </row>
    <row r="96" spans="1:6" x14ac:dyDescent="0.25">
      <c r="E96" s="26"/>
    </row>
    <row r="98" spans="5:6" x14ac:dyDescent="0.25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9"/>
  <sheetViews>
    <sheetView topLeftCell="A285" zoomScale="75" zoomScaleNormal="75" workbookViewId="0">
      <selection activeCell="K296" sqref="K296"/>
    </sheetView>
  </sheetViews>
  <sheetFormatPr defaultRowHeight="15.75" x14ac:dyDescent="0.25"/>
  <cols>
    <col min="1" max="1" width="5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1" x14ac:dyDescent="0.25">
      <c r="D1" s="346"/>
    </row>
    <row r="2" spans="1:11" x14ac:dyDescent="0.25">
      <c r="D2" s="384" t="s">
        <v>663</v>
      </c>
      <c r="E2" s="384"/>
      <c r="F2" s="384"/>
      <c r="G2" s="18"/>
      <c r="H2" s="18"/>
      <c r="I2" s="18"/>
      <c r="J2" s="18"/>
      <c r="K2" s="18"/>
    </row>
    <row r="3" spans="1:11" x14ac:dyDescent="0.25">
      <c r="C3" s="389"/>
      <c r="D3" s="389"/>
      <c r="E3" s="389"/>
      <c r="F3" s="389"/>
      <c r="G3" s="389"/>
      <c r="H3" s="389"/>
      <c r="I3" s="389"/>
    </row>
    <row r="4" spans="1:11" x14ac:dyDescent="0.25">
      <c r="A4" s="343"/>
      <c r="D4" s="18"/>
      <c r="G4" s="215"/>
    </row>
    <row r="5" spans="1:11" x14ac:dyDescent="0.25">
      <c r="D5" s="18"/>
      <c r="E5" s="18"/>
      <c r="F5" s="18"/>
      <c r="G5" s="18"/>
    </row>
    <row r="6" spans="1:11" x14ac:dyDescent="0.25">
      <c r="A6" s="369"/>
      <c r="B6" s="369"/>
      <c r="C6" s="370"/>
      <c r="D6" s="370"/>
      <c r="E6" s="370"/>
      <c r="F6" s="370"/>
      <c r="G6" s="370"/>
      <c r="H6" s="370"/>
    </row>
    <row r="7" spans="1:11" ht="94.5" customHeight="1" x14ac:dyDescent="0.25">
      <c r="A7" s="369" t="s">
        <v>641</v>
      </c>
      <c r="B7" s="369"/>
      <c r="C7" s="369"/>
      <c r="D7" s="369"/>
      <c r="E7" s="369"/>
      <c r="F7" s="369"/>
      <c r="G7" s="369"/>
      <c r="H7" s="369"/>
    </row>
    <row r="8" spans="1:11" x14ac:dyDescent="0.25">
      <c r="A8" s="8" t="s">
        <v>81</v>
      </c>
      <c r="B8" s="8" t="s">
        <v>81</v>
      </c>
      <c r="C8" s="8" t="s">
        <v>81</v>
      </c>
      <c r="D8" s="20" t="s">
        <v>81</v>
      </c>
      <c r="E8" s="20" t="s">
        <v>81</v>
      </c>
      <c r="F8" s="20"/>
      <c r="G8" s="20"/>
      <c r="H8" s="8"/>
    </row>
    <row r="9" spans="1:11" ht="15" x14ac:dyDescent="0.25">
      <c r="A9" s="385" t="s">
        <v>82</v>
      </c>
      <c r="B9" s="386" t="s">
        <v>152</v>
      </c>
      <c r="C9" s="385" t="s">
        <v>83</v>
      </c>
      <c r="D9" s="385" t="s">
        <v>116</v>
      </c>
      <c r="E9" s="385" t="s">
        <v>117</v>
      </c>
      <c r="F9" s="387" t="s">
        <v>645</v>
      </c>
      <c r="G9" s="387" t="s">
        <v>529</v>
      </c>
      <c r="H9" s="387" t="s">
        <v>529</v>
      </c>
    </row>
    <row r="10" spans="1:11" ht="15" x14ac:dyDescent="0.25">
      <c r="A10" s="385"/>
      <c r="B10" s="386"/>
      <c r="C10" s="385"/>
      <c r="D10" s="385"/>
      <c r="E10" s="385"/>
      <c r="F10" s="388"/>
      <c r="G10" s="388"/>
      <c r="H10" s="388"/>
    </row>
    <row r="11" spans="1:11" ht="31.5" x14ac:dyDescent="0.25">
      <c r="A11" s="316" t="s">
        <v>616</v>
      </c>
      <c r="B11" s="317" t="s">
        <v>615</v>
      </c>
      <c r="C11" s="317"/>
      <c r="D11" s="317"/>
      <c r="E11" s="317"/>
      <c r="F11" s="318">
        <f>F305</f>
        <v>10580679.27</v>
      </c>
      <c r="G11" s="318">
        <f>G12+G51+G76+G94+G105+G120+G145+G177+G242+G224</f>
        <v>5249609.21</v>
      </c>
      <c r="H11" s="318">
        <f>H12+H51+H76+H94+H105+H120+H145+H177+H242+H224</f>
        <v>5249609.21</v>
      </c>
    </row>
    <row r="12" spans="1:11" x14ac:dyDescent="0.25">
      <c r="A12" s="316" t="s">
        <v>459</v>
      </c>
      <c r="B12" s="317" t="s">
        <v>615</v>
      </c>
      <c r="C12" s="317" t="s">
        <v>85</v>
      </c>
      <c r="D12" s="317"/>
      <c r="E12" s="317"/>
      <c r="F12" s="318">
        <v>6901534.2800000003</v>
      </c>
      <c r="G12" s="318">
        <f>G13+G19+G33+G43+G46</f>
        <v>4391623.87</v>
      </c>
      <c r="H12" s="318">
        <f>H13+H19+H33+H43+H46</f>
        <v>4391623.87</v>
      </c>
    </row>
    <row r="13" spans="1:11" ht="47.25" x14ac:dyDescent="0.25">
      <c r="A13" s="238" t="s">
        <v>86</v>
      </c>
      <c r="B13" s="317" t="s">
        <v>615</v>
      </c>
      <c r="C13" s="317" t="s">
        <v>87</v>
      </c>
      <c r="D13" s="317"/>
      <c r="E13" s="317"/>
      <c r="F13" s="318">
        <f>F15</f>
        <v>932809</v>
      </c>
      <c r="G13" s="318">
        <f>G15</f>
        <v>601370</v>
      </c>
      <c r="H13" s="318">
        <f>H15</f>
        <v>601370</v>
      </c>
    </row>
    <row r="14" spans="1:11" ht="31.5" x14ac:dyDescent="0.25">
      <c r="A14" s="316" t="s">
        <v>317</v>
      </c>
      <c r="B14" s="317" t="s">
        <v>615</v>
      </c>
      <c r="C14" s="317" t="s">
        <v>87</v>
      </c>
      <c r="D14" s="317" t="s">
        <v>318</v>
      </c>
      <c r="E14" s="317"/>
      <c r="F14" s="318">
        <f>F15</f>
        <v>932809</v>
      </c>
      <c r="G14" s="318">
        <f>G15</f>
        <v>601370</v>
      </c>
      <c r="H14" s="318">
        <f>H15</f>
        <v>601370</v>
      </c>
    </row>
    <row r="15" spans="1:11" ht="45.6" customHeight="1" x14ac:dyDescent="0.25">
      <c r="A15" s="211" t="s">
        <v>460</v>
      </c>
      <c r="B15" s="327" t="s">
        <v>615</v>
      </c>
      <c r="C15" s="319" t="s">
        <v>87</v>
      </c>
      <c r="D15" s="319" t="s">
        <v>320</v>
      </c>
      <c r="E15" s="319" t="s">
        <v>461</v>
      </c>
      <c r="F15" s="320">
        <f>F16+F17+F18</f>
        <v>932809</v>
      </c>
      <c r="G15" s="320">
        <f>G16+G17+G18</f>
        <v>601370</v>
      </c>
      <c r="H15" s="320">
        <f>H16+H17+H18</f>
        <v>601370</v>
      </c>
    </row>
    <row r="16" spans="1:11" ht="34.5" customHeight="1" x14ac:dyDescent="0.25">
      <c r="A16" s="211" t="s">
        <v>462</v>
      </c>
      <c r="B16" s="327" t="s">
        <v>615</v>
      </c>
      <c r="C16" s="319" t="s">
        <v>87</v>
      </c>
      <c r="D16" s="319" t="s">
        <v>320</v>
      </c>
      <c r="E16" s="319" t="s">
        <v>463</v>
      </c>
      <c r="F16" s="320">
        <v>716443</v>
      </c>
      <c r="G16" s="320">
        <v>455070</v>
      </c>
      <c r="H16" s="320">
        <v>455070</v>
      </c>
    </row>
    <row r="17" spans="1:8" ht="47.25" x14ac:dyDescent="0.25">
      <c r="A17" s="211" t="s">
        <v>124</v>
      </c>
      <c r="B17" s="327" t="s">
        <v>615</v>
      </c>
      <c r="C17" s="319" t="s">
        <v>87</v>
      </c>
      <c r="D17" s="319" t="s">
        <v>617</v>
      </c>
      <c r="E17" s="319" t="s">
        <v>464</v>
      </c>
      <c r="F17" s="320">
        <v>0</v>
      </c>
      <c r="G17" s="320">
        <v>9000</v>
      </c>
      <c r="H17" s="320">
        <v>9000</v>
      </c>
    </row>
    <row r="18" spans="1:8" ht="63" x14ac:dyDescent="0.25">
      <c r="A18" s="211" t="s">
        <v>269</v>
      </c>
      <c r="B18" s="327" t="s">
        <v>615</v>
      </c>
      <c r="C18" s="319" t="s">
        <v>87</v>
      </c>
      <c r="D18" s="319" t="s">
        <v>320</v>
      </c>
      <c r="E18" s="319" t="s">
        <v>465</v>
      </c>
      <c r="F18" s="320">
        <v>216366</v>
      </c>
      <c r="G18" s="320">
        <v>137300</v>
      </c>
      <c r="H18" s="320">
        <v>137300</v>
      </c>
    </row>
    <row r="19" spans="1:8" ht="66" customHeight="1" x14ac:dyDescent="0.25">
      <c r="A19" s="238" t="s">
        <v>88</v>
      </c>
      <c r="B19" s="317" t="s">
        <v>615</v>
      </c>
      <c r="C19" s="321" t="s">
        <v>89</v>
      </c>
      <c r="D19" s="321"/>
      <c r="E19" s="321"/>
      <c r="F19" s="322">
        <f>F21+F26+F29</f>
        <v>4937011.88</v>
      </c>
      <c r="G19" s="322">
        <f>G21+G26+G29</f>
        <v>3042303.95</v>
      </c>
      <c r="H19" s="322">
        <f>H21+H26+H29</f>
        <v>3042303.95</v>
      </c>
    </row>
    <row r="20" spans="1:8" ht="36.75" customHeight="1" x14ac:dyDescent="0.25">
      <c r="A20" s="316" t="s">
        <v>317</v>
      </c>
      <c r="B20" s="317" t="s">
        <v>615</v>
      </c>
      <c r="C20" s="321" t="s">
        <v>89</v>
      </c>
      <c r="D20" s="321" t="s">
        <v>318</v>
      </c>
      <c r="E20" s="321"/>
      <c r="F20" s="322">
        <f>F21+F26+F29</f>
        <v>4937011.88</v>
      </c>
      <c r="G20" s="322">
        <f>G21+G26+G29</f>
        <v>3042303.95</v>
      </c>
      <c r="H20" s="322">
        <f>H21+H26+H29</f>
        <v>3042303.95</v>
      </c>
    </row>
    <row r="21" spans="1:8" ht="31.5" x14ac:dyDescent="0.25">
      <c r="A21" s="211" t="s">
        <v>460</v>
      </c>
      <c r="B21" s="327" t="s">
        <v>615</v>
      </c>
      <c r="C21" s="319" t="s">
        <v>89</v>
      </c>
      <c r="D21" s="319" t="s">
        <v>321</v>
      </c>
      <c r="E21" s="319" t="s">
        <v>461</v>
      </c>
      <c r="F21" s="320">
        <v>4105880.85</v>
      </c>
      <c r="G21" s="320">
        <f>G23+G24+G25</f>
        <v>2672703.9500000002</v>
      </c>
      <c r="H21" s="320">
        <f>H23+H24+H25</f>
        <v>2672703.9500000002</v>
      </c>
    </row>
    <row r="22" spans="1:8" ht="31.5" hidden="1" customHeight="1" x14ac:dyDescent="0.25">
      <c r="A22" s="211" t="s">
        <v>462</v>
      </c>
      <c r="B22" s="327" t="s">
        <v>615</v>
      </c>
      <c r="C22" s="319" t="s">
        <v>89</v>
      </c>
      <c r="D22" s="319" t="s">
        <v>321</v>
      </c>
      <c r="E22" s="319" t="s">
        <v>463</v>
      </c>
      <c r="F22" s="320">
        <v>1800000</v>
      </c>
      <c r="G22" s="320">
        <v>1800000</v>
      </c>
      <c r="H22" s="320">
        <v>1800000</v>
      </c>
    </row>
    <row r="23" spans="1:8" ht="34.5" customHeight="1" x14ac:dyDescent="0.25">
      <c r="A23" s="211" t="s">
        <v>462</v>
      </c>
      <c r="B23" s="327" t="s">
        <v>615</v>
      </c>
      <c r="C23" s="319" t="s">
        <v>89</v>
      </c>
      <c r="D23" s="319" t="s">
        <v>321</v>
      </c>
      <c r="E23" s="319" t="s">
        <v>463</v>
      </c>
      <c r="F23" s="320">
        <v>3149641.85</v>
      </c>
      <c r="G23" s="320">
        <v>2052703.95</v>
      </c>
      <c r="H23" s="320">
        <v>2052703.95</v>
      </c>
    </row>
    <row r="24" spans="1:8" ht="47.25" x14ac:dyDescent="0.25">
      <c r="A24" s="211" t="s">
        <v>124</v>
      </c>
      <c r="B24" s="327" t="s">
        <v>615</v>
      </c>
      <c r="C24" s="319" t="s">
        <v>89</v>
      </c>
      <c r="D24" s="319" t="s">
        <v>324</v>
      </c>
      <c r="E24" s="319" t="s">
        <v>464</v>
      </c>
      <c r="F24" s="320">
        <v>0</v>
      </c>
      <c r="G24" s="320">
        <v>11000</v>
      </c>
      <c r="H24" s="320">
        <v>11000</v>
      </c>
    </row>
    <row r="25" spans="1:8" ht="54.75" customHeight="1" x14ac:dyDescent="0.25">
      <c r="A25" s="211" t="s">
        <v>269</v>
      </c>
      <c r="B25" s="327" t="s">
        <v>615</v>
      </c>
      <c r="C25" s="319" t="s">
        <v>89</v>
      </c>
      <c r="D25" s="319" t="s">
        <v>321</v>
      </c>
      <c r="E25" s="319" t="s">
        <v>465</v>
      </c>
      <c r="F25" s="320">
        <v>945906</v>
      </c>
      <c r="G25" s="320">
        <v>609000</v>
      </c>
      <c r="H25" s="320">
        <v>609000</v>
      </c>
    </row>
    <row r="26" spans="1:8" ht="31.5" customHeight="1" x14ac:dyDescent="0.25">
      <c r="A26" s="211" t="s">
        <v>311</v>
      </c>
      <c r="B26" s="327" t="s">
        <v>615</v>
      </c>
      <c r="C26" s="319" t="s">
        <v>89</v>
      </c>
      <c r="D26" s="319" t="s">
        <v>324</v>
      </c>
      <c r="E26" s="319" t="s">
        <v>314</v>
      </c>
      <c r="F26" s="320">
        <v>818631.03</v>
      </c>
      <c r="G26" s="320">
        <f>G27</f>
        <v>310600</v>
      </c>
      <c r="H26" s="320">
        <f>H27</f>
        <v>310600</v>
      </c>
    </row>
    <row r="27" spans="1:8" s="150" customFormat="1" ht="24.6" customHeight="1" x14ac:dyDescent="0.25">
      <c r="A27" s="211" t="s">
        <v>533</v>
      </c>
      <c r="B27" s="327" t="s">
        <v>615</v>
      </c>
      <c r="C27" s="319" t="s">
        <v>89</v>
      </c>
      <c r="D27" s="319" t="s">
        <v>324</v>
      </c>
      <c r="E27" s="319" t="s">
        <v>468</v>
      </c>
      <c r="F27" s="320">
        <v>373625.03</v>
      </c>
      <c r="G27" s="320">
        <v>310600</v>
      </c>
      <c r="H27" s="320">
        <v>310600</v>
      </c>
    </row>
    <row r="28" spans="1:8" s="150" customFormat="1" ht="24.6" customHeight="1" x14ac:dyDescent="0.25">
      <c r="A28" s="211" t="s">
        <v>619</v>
      </c>
      <c r="B28" s="327" t="s">
        <v>615</v>
      </c>
      <c r="C28" s="319" t="s">
        <v>89</v>
      </c>
      <c r="D28" s="319" t="s">
        <v>324</v>
      </c>
      <c r="E28" s="319" t="s">
        <v>618</v>
      </c>
      <c r="F28" s="320">
        <v>445006</v>
      </c>
      <c r="G28" s="320">
        <v>310600</v>
      </c>
      <c r="H28" s="320">
        <v>310600</v>
      </c>
    </row>
    <row r="29" spans="1:8" ht="34.5" customHeight="1" x14ac:dyDescent="0.25">
      <c r="A29" s="284" t="s">
        <v>326</v>
      </c>
      <c r="B29" s="317" t="s">
        <v>615</v>
      </c>
      <c r="C29" s="319" t="s">
        <v>89</v>
      </c>
      <c r="D29" s="319" t="s">
        <v>421</v>
      </c>
      <c r="E29" s="319" t="s">
        <v>469</v>
      </c>
      <c r="F29" s="320">
        <f>F30+F31+F32</f>
        <v>12500</v>
      </c>
      <c r="G29" s="320">
        <f>G30+G31+G32</f>
        <v>59000</v>
      </c>
      <c r="H29" s="320">
        <f>H30+H31+H32</f>
        <v>59000</v>
      </c>
    </row>
    <row r="30" spans="1:8" ht="34.5" customHeight="1" x14ac:dyDescent="0.25">
      <c r="A30" s="239" t="s">
        <v>294</v>
      </c>
      <c r="B30" s="327" t="s">
        <v>615</v>
      </c>
      <c r="C30" s="319" t="s">
        <v>89</v>
      </c>
      <c r="D30" s="319" t="s">
        <v>421</v>
      </c>
      <c r="E30" s="319" t="s">
        <v>530</v>
      </c>
      <c r="F30" s="320">
        <v>1000</v>
      </c>
      <c r="G30" s="320">
        <v>50000</v>
      </c>
      <c r="H30" s="320">
        <v>50000</v>
      </c>
    </row>
    <row r="31" spans="1:8" x14ac:dyDescent="0.25">
      <c r="A31" s="211" t="s">
        <v>531</v>
      </c>
      <c r="B31" s="327" t="s">
        <v>615</v>
      </c>
      <c r="C31" s="319" t="s">
        <v>89</v>
      </c>
      <c r="D31" s="319" t="s">
        <v>421</v>
      </c>
      <c r="E31" s="319" t="s">
        <v>471</v>
      </c>
      <c r="F31" s="320">
        <v>9500</v>
      </c>
      <c r="G31" s="320">
        <v>6000</v>
      </c>
      <c r="H31" s="320">
        <v>6000</v>
      </c>
    </row>
    <row r="32" spans="1:8" x14ac:dyDescent="0.25">
      <c r="A32" s="211" t="s">
        <v>270</v>
      </c>
      <c r="B32" s="327" t="s">
        <v>615</v>
      </c>
      <c r="C32" s="319" t="s">
        <v>89</v>
      </c>
      <c r="D32" s="319" t="s">
        <v>421</v>
      </c>
      <c r="E32" s="319" t="s">
        <v>472</v>
      </c>
      <c r="F32" s="320">
        <v>2000</v>
      </c>
      <c r="G32" s="320">
        <v>3000</v>
      </c>
      <c r="H32" s="320">
        <v>3000</v>
      </c>
    </row>
    <row r="33" spans="1:8" ht="62.25" customHeight="1" x14ac:dyDescent="0.25">
      <c r="A33" s="240" t="s">
        <v>90</v>
      </c>
      <c r="B33" s="317" t="s">
        <v>615</v>
      </c>
      <c r="C33" s="323" t="s">
        <v>91</v>
      </c>
      <c r="D33" s="323"/>
      <c r="E33" s="323"/>
      <c r="F33" s="324">
        <f>F34+F36</f>
        <v>746622</v>
      </c>
      <c r="G33" s="324">
        <f>G34+G36</f>
        <v>644249.92000000004</v>
      </c>
      <c r="H33" s="324">
        <f>H34+H36</f>
        <v>644249.92000000004</v>
      </c>
    </row>
    <row r="34" spans="1:8" x14ac:dyDescent="0.25">
      <c r="A34" s="245" t="s">
        <v>412</v>
      </c>
      <c r="B34" s="327" t="s">
        <v>615</v>
      </c>
      <c r="C34" s="325" t="s">
        <v>91</v>
      </c>
      <c r="D34" s="325" t="s">
        <v>416</v>
      </c>
      <c r="E34" s="325" t="s">
        <v>413</v>
      </c>
      <c r="F34" s="326">
        <f>F35</f>
        <v>46122</v>
      </c>
      <c r="G34" s="326">
        <f>G35</f>
        <v>17187.419999999998</v>
      </c>
      <c r="H34" s="326">
        <f>H35</f>
        <v>17187.419999999998</v>
      </c>
    </row>
    <row r="35" spans="1:8" x14ac:dyDescent="0.25">
      <c r="A35" s="245" t="s">
        <v>23</v>
      </c>
      <c r="B35" s="327" t="s">
        <v>615</v>
      </c>
      <c r="C35" s="325" t="s">
        <v>91</v>
      </c>
      <c r="D35" s="325" t="s">
        <v>416</v>
      </c>
      <c r="E35" s="325" t="s">
        <v>473</v>
      </c>
      <c r="F35" s="326">
        <v>46122</v>
      </c>
      <c r="G35" s="326">
        <v>17187.419999999998</v>
      </c>
      <c r="H35" s="326">
        <v>17187.419999999998</v>
      </c>
    </row>
    <row r="36" spans="1:8" x14ac:dyDescent="0.25">
      <c r="A36" s="245" t="s">
        <v>412</v>
      </c>
      <c r="B36" s="327" t="s">
        <v>615</v>
      </c>
      <c r="C36" s="325" t="s">
        <v>91</v>
      </c>
      <c r="D36" s="325" t="s">
        <v>608</v>
      </c>
      <c r="E36" s="325" t="s">
        <v>413</v>
      </c>
      <c r="F36" s="326">
        <f>F37</f>
        <v>700500</v>
      </c>
      <c r="G36" s="326">
        <f>G37</f>
        <v>627062.5</v>
      </c>
      <c r="H36" s="326">
        <f>H37</f>
        <v>627062.5</v>
      </c>
    </row>
    <row r="37" spans="1:8" ht="29.25" customHeight="1" x14ac:dyDescent="0.25">
      <c r="A37" s="245" t="s">
        <v>23</v>
      </c>
      <c r="B37" s="327" t="s">
        <v>615</v>
      </c>
      <c r="C37" s="325" t="s">
        <v>91</v>
      </c>
      <c r="D37" s="325" t="s">
        <v>608</v>
      </c>
      <c r="E37" s="325" t="s">
        <v>473</v>
      </c>
      <c r="F37" s="326">
        <v>700500</v>
      </c>
      <c r="G37" s="326">
        <v>627062.5</v>
      </c>
      <c r="H37" s="326">
        <v>627062.5</v>
      </c>
    </row>
    <row r="38" spans="1:8" ht="20.25" customHeight="1" x14ac:dyDescent="0.25">
      <c r="A38" s="238" t="s">
        <v>225</v>
      </c>
      <c r="B38" s="317" t="s">
        <v>615</v>
      </c>
      <c r="C38" s="323" t="s">
        <v>226</v>
      </c>
      <c r="D38" s="323"/>
      <c r="E38" s="323"/>
      <c r="F38" s="324">
        <f>F39+F41</f>
        <v>253724.4</v>
      </c>
      <c r="G38" s="324">
        <f>G39+G41</f>
        <v>644249.92000000004</v>
      </c>
      <c r="H38" s="324">
        <f>H39+H41</f>
        <v>644249.92000000004</v>
      </c>
    </row>
    <row r="39" spans="1:8" ht="18" customHeight="1" x14ac:dyDescent="0.25">
      <c r="A39" s="239" t="s">
        <v>419</v>
      </c>
      <c r="B39" s="327" t="s">
        <v>615</v>
      </c>
      <c r="C39" s="325" t="s">
        <v>226</v>
      </c>
      <c r="D39" s="325" t="s">
        <v>611</v>
      </c>
      <c r="E39" s="325" t="s">
        <v>327</v>
      </c>
      <c r="F39" s="326">
        <f>F40</f>
        <v>127469.4</v>
      </c>
      <c r="G39" s="326">
        <f>G40</f>
        <v>17187.419999999998</v>
      </c>
      <c r="H39" s="326">
        <f>H40</f>
        <v>17187.419999999998</v>
      </c>
    </row>
    <row r="40" spans="1:8" x14ac:dyDescent="0.25">
      <c r="A40" s="239" t="s">
        <v>229</v>
      </c>
      <c r="B40" s="327" t="s">
        <v>615</v>
      </c>
      <c r="C40" s="325" t="s">
        <v>226</v>
      </c>
      <c r="D40" s="325" t="s">
        <v>611</v>
      </c>
      <c r="E40" s="325" t="s">
        <v>620</v>
      </c>
      <c r="F40" s="326">
        <v>127469.4</v>
      </c>
      <c r="G40" s="326">
        <v>17187.419999999998</v>
      </c>
      <c r="H40" s="326">
        <v>17187.419999999998</v>
      </c>
    </row>
    <row r="41" spans="1:8" x14ac:dyDescent="0.25">
      <c r="A41" s="239" t="s">
        <v>419</v>
      </c>
      <c r="B41" s="327" t="s">
        <v>615</v>
      </c>
      <c r="C41" s="325" t="s">
        <v>226</v>
      </c>
      <c r="D41" s="325" t="s">
        <v>613</v>
      </c>
      <c r="E41" s="325" t="s">
        <v>327</v>
      </c>
      <c r="F41" s="326">
        <f>F42</f>
        <v>126255</v>
      </c>
      <c r="G41" s="326">
        <f>G42</f>
        <v>627062.5</v>
      </c>
      <c r="H41" s="326">
        <f>H42</f>
        <v>627062.5</v>
      </c>
    </row>
    <row r="42" spans="1:8" ht="16.5" customHeight="1" x14ac:dyDescent="0.25">
      <c r="A42" s="239" t="s">
        <v>229</v>
      </c>
      <c r="B42" s="327" t="s">
        <v>615</v>
      </c>
      <c r="C42" s="325" t="s">
        <v>226</v>
      </c>
      <c r="D42" s="325" t="s">
        <v>613</v>
      </c>
      <c r="E42" s="325" t="s">
        <v>620</v>
      </c>
      <c r="F42" s="326">
        <v>126255</v>
      </c>
      <c r="G42" s="326">
        <v>627062.5</v>
      </c>
      <c r="H42" s="326">
        <v>627062.5</v>
      </c>
    </row>
    <row r="43" spans="1:8" x14ac:dyDescent="0.25">
      <c r="A43" s="289" t="s">
        <v>92</v>
      </c>
      <c r="B43" s="317" t="s">
        <v>615</v>
      </c>
      <c r="C43" s="313" t="s">
        <v>93</v>
      </c>
      <c r="D43" s="313"/>
      <c r="E43" s="313"/>
      <c r="F43" s="315">
        <f>F45</f>
        <v>15000</v>
      </c>
      <c r="G43" s="315">
        <f>G45</f>
        <v>3000</v>
      </c>
      <c r="H43" s="315">
        <f>H45</f>
        <v>3000</v>
      </c>
    </row>
    <row r="44" spans="1:8" x14ac:dyDescent="0.25">
      <c r="A44" s="239" t="s">
        <v>419</v>
      </c>
      <c r="B44" s="327" t="s">
        <v>615</v>
      </c>
      <c r="C44" s="313" t="s">
        <v>93</v>
      </c>
      <c r="D44" s="313" t="s">
        <v>532</v>
      </c>
      <c r="E44" s="311" t="s">
        <v>327</v>
      </c>
      <c r="F44" s="312">
        <f>F45</f>
        <v>15000</v>
      </c>
      <c r="G44" s="312">
        <f>G45</f>
        <v>3000</v>
      </c>
      <c r="H44" s="312">
        <f>H45</f>
        <v>3000</v>
      </c>
    </row>
    <row r="45" spans="1:8" x14ac:dyDescent="0.25">
      <c r="A45" s="194" t="s">
        <v>130</v>
      </c>
      <c r="B45" s="327" t="s">
        <v>615</v>
      </c>
      <c r="C45" s="311" t="s">
        <v>93</v>
      </c>
      <c r="D45" s="311" t="s">
        <v>532</v>
      </c>
      <c r="E45" s="311" t="s">
        <v>474</v>
      </c>
      <c r="F45" s="312">
        <v>15000</v>
      </c>
      <c r="G45" s="312">
        <v>3000</v>
      </c>
      <c r="H45" s="312">
        <v>3000</v>
      </c>
    </row>
    <row r="46" spans="1:8" x14ac:dyDescent="0.25">
      <c r="A46" s="289" t="s">
        <v>234</v>
      </c>
      <c r="B46" s="317" t="s">
        <v>615</v>
      </c>
      <c r="C46" s="313" t="s">
        <v>231</v>
      </c>
      <c r="D46" s="313"/>
      <c r="E46" s="313"/>
      <c r="F46" s="315">
        <f>F47+F49</f>
        <v>40700</v>
      </c>
      <c r="G46" s="315">
        <f>G47+G49</f>
        <v>100700</v>
      </c>
      <c r="H46" s="315">
        <f>H47+H49</f>
        <v>100700</v>
      </c>
    </row>
    <row r="47" spans="1:8" ht="31.5" x14ac:dyDescent="0.25">
      <c r="A47" s="211" t="s">
        <v>311</v>
      </c>
      <c r="B47" s="327" t="s">
        <v>615</v>
      </c>
      <c r="C47" s="311" t="s">
        <v>231</v>
      </c>
      <c r="D47" s="311" t="s">
        <v>607</v>
      </c>
      <c r="E47" s="311" t="s">
        <v>314</v>
      </c>
      <c r="F47" s="312">
        <v>700</v>
      </c>
      <c r="G47" s="312">
        <v>700</v>
      </c>
      <c r="H47" s="312">
        <v>700</v>
      </c>
    </row>
    <row r="48" spans="1:8" x14ac:dyDescent="0.25">
      <c r="A48" s="245" t="s">
        <v>533</v>
      </c>
      <c r="B48" s="327" t="s">
        <v>615</v>
      </c>
      <c r="C48" s="311" t="s">
        <v>231</v>
      </c>
      <c r="D48" s="311" t="s">
        <v>607</v>
      </c>
      <c r="E48" s="311" t="s">
        <v>468</v>
      </c>
      <c r="F48" s="312">
        <v>700</v>
      </c>
      <c r="G48" s="312">
        <v>700</v>
      </c>
      <c r="H48" s="312">
        <v>700</v>
      </c>
    </row>
    <row r="49" spans="1:8" ht="31.5" x14ac:dyDescent="0.25">
      <c r="A49" s="211" t="s">
        <v>311</v>
      </c>
      <c r="B49" s="327" t="s">
        <v>615</v>
      </c>
      <c r="C49" s="311" t="s">
        <v>231</v>
      </c>
      <c r="D49" s="311" t="s">
        <v>442</v>
      </c>
      <c r="E49" s="311" t="s">
        <v>314</v>
      </c>
      <c r="F49" s="312">
        <f>F50</f>
        <v>40000</v>
      </c>
      <c r="G49" s="312">
        <f>G50</f>
        <v>100000</v>
      </c>
      <c r="H49" s="312">
        <f>H50</f>
        <v>100000</v>
      </c>
    </row>
    <row r="50" spans="1:8" x14ac:dyDescent="0.25">
      <c r="A50" s="245" t="s">
        <v>533</v>
      </c>
      <c r="B50" s="327" t="s">
        <v>615</v>
      </c>
      <c r="C50" s="311" t="s">
        <v>231</v>
      </c>
      <c r="D50" s="311" t="s">
        <v>442</v>
      </c>
      <c r="E50" s="311" t="s">
        <v>468</v>
      </c>
      <c r="F50" s="312">
        <v>40000</v>
      </c>
      <c r="G50" s="312">
        <v>100000</v>
      </c>
      <c r="H50" s="312">
        <v>100000</v>
      </c>
    </row>
    <row r="51" spans="1:8" ht="24.75" customHeight="1" x14ac:dyDescent="0.25">
      <c r="A51" s="238" t="s">
        <v>146</v>
      </c>
      <c r="B51" s="317" t="s">
        <v>615</v>
      </c>
      <c r="C51" s="323" t="s">
        <v>145</v>
      </c>
      <c r="D51" s="323"/>
      <c r="E51" s="323"/>
      <c r="F51" s="324">
        <f>F52</f>
        <v>151600</v>
      </c>
      <c r="G51" s="324">
        <f>G52</f>
        <v>126100</v>
      </c>
      <c r="H51" s="324">
        <f>H52</f>
        <v>126100</v>
      </c>
    </row>
    <row r="52" spans="1:8" ht="52.5" customHeight="1" x14ac:dyDescent="0.25">
      <c r="A52" s="240" t="s">
        <v>658</v>
      </c>
      <c r="B52" s="317" t="s">
        <v>615</v>
      </c>
      <c r="C52" s="323" t="s">
        <v>145</v>
      </c>
      <c r="D52" s="323" t="s">
        <v>595</v>
      </c>
      <c r="E52" s="323"/>
      <c r="F52" s="324">
        <f>F53+F57</f>
        <v>151600</v>
      </c>
      <c r="G52" s="324">
        <f>G53+G57</f>
        <v>126100</v>
      </c>
      <c r="H52" s="324">
        <f>H53+H57</f>
        <v>126100</v>
      </c>
    </row>
    <row r="53" spans="1:8" ht="38.25" customHeight="1" x14ac:dyDescent="0.25">
      <c r="A53" s="283" t="s">
        <v>534</v>
      </c>
      <c r="B53" s="327" t="s">
        <v>615</v>
      </c>
      <c r="C53" s="311" t="s">
        <v>145</v>
      </c>
      <c r="D53" s="311" t="s">
        <v>595</v>
      </c>
      <c r="E53" s="311" t="s">
        <v>461</v>
      </c>
      <c r="F53" s="312">
        <f>F54+F55+F56</f>
        <v>145314.84</v>
      </c>
      <c r="G53" s="312">
        <f>G54+G55+G56</f>
        <v>119210</v>
      </c>
      <c r="H53" s="312">
        <f>H54+H55+H56</f>
        <v>119210</v>
      </c>
    </row>
    <row r="54" spans="1:8" ht="31.5" x14ac:dyDescent="0.25">
      <c r="A54" s="245" t="s">
        <v>462</v>
      </c>
      <c r="B54" s="327" t="s">
        <v>615</v>
      </c>
      <c r="C54" s="311" t="s">
        <v>145</v>
      </c>
      <c r="D54" s="311" t="s">
        <v>595</v>
      </c>
      <c r="E54" s="311" t="s">
        <v>463</v>
      </c>
      <c r="F54" s="312">
        <v>111608.86</v>
      </c>
      <c r="G54" s="312">
        <v>91710</v>
      </c>
      <c r="H54" s="312">
        <v>91710</v>
      </c>
    </row>
    <row r="55" spans="1:8" ht="47.25" hidden="1" x14ac:dyDescent="0.25">
      <c r="A55" s="245" t="s">
        <v>124</v>
      </c>
      <c r="B55" s="327" t="s">
        <v>615</v>
      </c>
      <c r="C55" s="311" t="s">
        <v>145</v>
      </c>
      <c r="D55" s="311" t="s">
        <v>595</v>
      </c>
      <c r="E55" s="311" t="s">
        <v>464</v>
      </c>
      <c r="F55" s="312">
        <v>0</v>
      </c>
      <c r="G55" s="312">
        <v>0</v>
      </c>
      <c r="H55" s="312">
        <v>0</v>
      </c>
    </row>
    <row r="56" spans="1:8" ht="62.45" customHeight="1" x14ac:dyDescent="0.25">
      <c r="A56" s="245" t="s">
        <v>269</v>
      </c>
      <c r="B56" s="327" t="s">
        <v>615</v>
      </c>
      <c r="C56" s="311" t="s">
        <v>145</v>
      </c>
      <c r="D56" s="311" t="s">
        <v>595</v>
      </c>
      <c r="E56" s="311" t="s">
        <v>465</v>
      </c>
      <c r="F56" s="312">
        <v>33705.980000000003</v>
      </c>
      <c r="G56" s="312">
        <v>27500</v>
      </c>
      <c r="H56" s="312">
        <v>27500</v>
      </c>
    </row>
    <row r="57" spans="1:8" ht="33.75" customHeight="1" x14ac:dyDescent="0.25">
      <c r="A57" s="211" t="s">
        <v>311</v>
      </c>
      <c r="B57" s="327" t="s">
        <v>615</v>
      </c>
      <c r="C57" s="311" t="s">
        <v>145</v>
      </c>
      <c r="D57" s="311" t="s">
        <v>595</v>
      </c>
      <c r="E57" s="311" t="s">
        <v>314</v>
      </c>
      <c r="F57" s="312">
        <f>F58</f>
        <v>6285.16</v>
      </c>
      <c r="G57" s="312">
        <f>G58</f>
        <v>6890</v>
      </c>
      <c r="H57" s="312">
        <f>H58</f>
        <v>6890</v>
      </c>
    </row>
    <row r="58" spans="1:8" ht="27" customHeight="1" x14ac:dyDescent="0.25">
      <c r="A58" s="245" t="s">
        <v>295</v>
      </c>
      <c r="B58" s="327" t="s">
        <v>615</v>
      </c>
      <c r="C58" s="311" t="s">
        <v>145</v>
      </c>
      <c r="D58" s="311" t="s">
        <v>595</v>
      </c>
      <c r="E58" s="311" t="s">
        <v>468</v>
      </c>
      <c r="F58" s="312">
        <v>6285.16</v>
      </c>
      <c r="G58" s="312">
        <v>6890</v>
      </c>
      <c r="H58" s="312">
        <v>6890</v>
      </c>
    </row>
    <row r="59" spans="1:8" ht="39.75" customHeight="1" x14ac:dyDescent="0.25">
      <c r="A59" s="238" t="s">
        <v>94</v>
      </c>
      <c r="B59" s="317" t="s">
        <v>615</v>
      </c>
      <c r="C59" s="313" t="s">
        <v>95</v>
      </c>
      <c r="D59" s="311"/>
      <c r="E59" s="311"/>
      <c r="F59" s="315">
        <f>F60+F67</f>
        <v>51404</v>
      </c>
      <c r="G59" s="315" t="e">
        <f>G61+G93</f>
        <v>#REF!</v>
      </c>
      <c r="H59" s="315" t="e">
        <f>H61+H93</f>
        <v>#REF!</v>
      </c>
    </row>
    <row r="60" spans="1:8" ht="18.75" customHeight="1" x14ac:dyDescent="0.25">
      <c r="A60" s="238" t="s">
        <v>593</v>
      </c>
      <c r="B60" s="317" t="s">
        <v>615</v>
      </c>
      <c r="C60" s="313" t="s">
        <v>97</v>
      </c>
      <c r="D60" s="311"/>
      <c r="E60" s="311"/>
      <c r="F60" s="315">
        <f>F61</f>
        <v>1000</v>
      </c>
      <c r="G60" s="315"/>
      <c r="H60" s="315"/>
    </row>
    <row r="61" spans="1:8" ht="41.25" customHeight="1" x14ac:dyDescent="0.25">
      <c r="A61" s="287" t="s">
        <v>328</v>
      </c>
      <c r="B61" s="317" t="s">
        <v>615</v>
      </c>
      <c r="C61" s="313" t="s">
        <v>97</v>
      </c>
      <c r="D61" s="313" t="s">
        <v>475</v>
      </c>
      <c r="E61" s="313"/>
      <c r="F61" s="315">
        <f>F62</f>
        <v>1000</v>
      </c>
      <c r="G61" s="315" t="e">
        <f>G69+G76+#REF!</f>
        <v>#REF!</v>
      </c>
      <c r="H61" s="315" t="e">
        <f>H69+H76+#REF!</f>
        <v>#REF!</v>
      </c>
    </row>
    <row r="62" spans="1:8" s="150" customFormat="1" ht="37.5" customHeight="1" x14ac:dyDescent="0.25">
      <c r="A62" s="28" t="s">
        <v>330</v>
      </c>
      <c r="B62" s="317" t="s">
        <v>615</v>
      </c>
      <c r="C62" s="313" t="s">
        <v>97</v>
      </c>
      <c r="D62" s="313" t="s">
        <v>331</v>
      </c>
      <c r="E62" s="313"/>
      <c r="F62" s="315">
        <f>F65</f>
        <v>1000</v>
      </c>
      <c r="G62" s="315">
        <f>G65</f>
        <v>2000</v>
      </c>
      <c r="H62" s="315">
        <f>H65</f>
        <v>2000</v>
      </c>
    </row>
    <row r="63" spans="1:8" ht="37.5" customHeight="1" x14ac:dyDescent="0.25">
      <c r="A63" s="281" t="s">
        <v>535</v>
      </c>
      <c r="B63" s="331" t="s">
        <v>615</v>
      </c>
      <c r="C63" s="313" t="s">
        <v>97</v>
      </c>
      <c r="D63" s="313" t="s">
        <v>476</v>
      </c>
      <c r="E63" s="313"/>
      <c r="F63" s="315">
        <f>F65</f>
        <v>1000</v>
      </c>
      <c r="G63" s="312">
        <f>G65</f>
        <v>2000</v>
      </c>
      <c r="H63" s="312">
        <f>H65</f>
        <v>2000</v>
      </c>
    </row>
    <row r="64" spans="1:8" ht="68.25" customHeight="1" x14ac:dyDescent="0.25">
      <c r="A64" s="244" t="s">
        <v>596</v>
      </c>
      <c r="B64" s="327" t="s">
        <v>615</v>
      </c>
      <c r="C64" s="311" t="s">
        <v>97</v>
      </c>
      <c r="D64" s="311" t="s">
        <v>333</v>
      </c>
      <c r="E64" s="311"/>
      <c r="F64" s="312">
        <f t="shared" ref="F64:H65" si="0">F65</f>
        <v>1000</v>
      </c>
      <c r="G64" s="312">
        <f t="shared" si="0"/>
        <v>2000</v>
      </c>
      <c r="H64" s="312">
        <f t="shared" si="0"/>
        <v>2000</v>
      </c>
    </row>
    <row r="65" spans="1:8" ht="37.5" customHeight="1" x14ac:dyDescent="0.25">
      <c r="A65" s="211" t="s">
        <v>311</v>
      </c>
      <c r="B65" s="327" t="s">
        <v>615</v>
      </c>
      <c r="C65" s="311" t="s">
        <v>97</v>
      </c>
      <c r="D65" s="311" t="s">
        <v>333</v>
      </c>
      <c r="E65" s="311" t="s">
        <v>314</v>
      </c>
      <c r="F65" s="312">
        <f t="shared" si="0"/>
        <v>1000</v>
      </c>
      <c r="G65" s="312">
        <f t="shared" si="0"/>
        <v>2000</v>
      </c>
      <c r="H65" s="312">
        <f t="shared" si="0"/>
        <v>2000</v>
      </c>
    </row>
    <row r="66" spans="1:8" ht="37.5" customHeight="1" x14ac:dyDescent="0.25">
      <c r="A66" s="245" t="s">
        <v>295</v>
      </c>
      <c r="B66" s="317" t="s">
        <v>615</v>
      </c>
      <c r="C66" s="311" t="s">
        <v>97</v>
      </c>
      <c r="D66" s="311" t="s">
        <v>333</v>
      </c>
      <c r="E66" s="311" t="s">
        <v>468</v>
      </c>
      <c r="F66" s="312">
        <v>1000</v>
      </c>
      <c r="G66" s="312">
        <v>2000</v>
      </c>
      <c r="H66" s="312">
        <v>2000</v>
      </c>
    </row>
    <row r="67" spans="1:8" ht="54.75" customHeight="1" x14ac:dyDescent="0.25">
      <c r="A67" s="238" t="s">
        <v>597</v>
      </c>
      <c r="B67" s="317" t="s">
        <v>615</v>
      </c>
      <c r="C67" s="313" t="s">
        <v>99</v>
      </c>
      <c r="D67" s="311"/>
      <c r="E67" s="311"/>
      <c r="F67" s="315">
        <f>F68+F81+SUM(F108)</f>
        <v>50404</v>
      </c>
      <c r="G67" s="315"/>
      <c r="H67" s="315"/>
    </row>
    <row r="68" spans="1:8" ht="41.25" customHeight="1" x14ac:dyDescent="0.25">
      <c r="A68" s="345" t="s">
        <v>328</v>
      </c>
      <c r="B68" s="317" t="s">
        <v>615</v>
      </c>
      <c r="C68" s="313" t="s">
        <v>99</v>
      </c>
      <c r="D68" s="313" t="s">
        <v>475</v>
      </c>
      <c r="E68" s="313"/>
      <c r="F68" s="315">
        <f>F69</f>
        <v>0</v>
      </c>
      <c r="G68" s="315">
        <f>G69</f>
        <v>4000</v>
      </c>
      <c r="H68" s="315">
        <f>H69</f>
        <v>4000</v>
      </c>
    </row>
    <row r="69" spans="1:8" s="150" customFormat="1" ht="31.5" x14ac:dyDescent="0.25">
      <c r="A69" s="290" t="s">
        <v>423</v>
      </c>
      <c r="B69" s="317" t="s">
        <v>615</v>
      </c>
      <c r="C69" s="313" t="s">
        <v>99</v>
      </c>
      <c r="D69" s="313" t="s">
        <v>422</v>
      </c>
      <c r="E69" s="313"/>
      <c r="F69" s="315">
        <f>F72+F74</f>
        <v>0</v>
      </c>
      <c r="G69" s="315">
        <f>G72</f>
        <v>4000</v>
      </c>
      <c r="H69" s="315">
        <f>H72</f>
        <v>4000</v>
      </c>
    </row>
    <row r="70" spans="1:8" ht="51" customHeight="1" x14ac:dyDescent="0.25">
      <c r="A70" s="347" t="s">
        <v>621</v>
      </c>
      <c r="B70" s="317" t="s">
        <v>615</v>
      </c>
      <c r="C70" s="313" t="s">
        <v>99</v>
      </c>
      <c r="D70" s="313" t="s">
        <v>536</v>
      </c>
      <c r="E70" s="313"/>
      <c r="F70" s="315">
        <f>F72</f>
        <v>0</v>
      </c>
      <c r="G70" s="312">
        <f>G72</f>
        <v>4000</v>
      </c>
      <c r="H70" s="312">
        <f>H72</f>
        <v>4000</v>
      </c>
    </row>
    <row r="71" spans="1:8" ht="63" x14ac:dyDescent="0.25">
      <c r="A71" s="244" t="s">
        <v>596</v>
      </c>
      <c r="B71" s="327" t="s">
        <v>615</v>
      </c>
      <c r="C71" s="311" t="s">
        <v>99</v>
      </c>
      <c r="D71" s="311" t="s">
        <v>424</v>
      </c>
      <c r="E71" s="311"/>
      <c r="F71" s="312">
        <f t="shared" ref="F71:H72" si="1">F72</f>
        <v>0</v>
      </c>
      <c r="G71" s="312">
        <f t="shared" si="1"/>
        <v>4000</v>
      </c>
      <c r="H71" s="312">
        <f t="shared" si="1"/>
        <v>4000</v>
      </c>
    </row>
    <row r="72" spans="1:8" ht="31.5" x14ac:dyDescent="0.25">
      <c r="A72" s="211" t="s">
        <v>311</v>
      </c>
      <c r="B72" s="327" t="s">
        <v>615</v>
      </c>
      <c r="C72" s="311" t="s">
        <v>99</v>
      </c>
      <c r="D72" s="311" t="s">
        <v>424</v>
      </c>
      <c r="E72" s="311" t="s">
        <v>314</v>
      </c>
      <c r="F72" s="312">
        <f t="shared" si="1"/>
        <v>0</v>
      </c>
      <c r="G72" s="312">
        <f t="shared" si="1"/>
        <v>4000</v>
      </c>
      <c r="H72" s="312">
        <f t="shared" si="1"/>
        <v>4000</v>
      </c>
    </row>
    <row r="73" spans="1:8" x14ac:dyDescent="0.25">
      <c r="A73" s="245" t="s">
        <v>295</v>
      </c>
      <c r="B73" s="327" t="s">
        <v>615</v>
      </c>
      <c r="C73" s="311" t="s">
        <v>99</v>
      </c>
      <c r="D73" s="311" t="s">
        <v>424</v>
      </c>
      <c r="E73" s="311" t="s">
        <v>468</v>
      </c>
      <c r="F73" s="312">
        <v>0</v>
      </c>
      <c r="G73" s="312">
        <v>4000</v>
      </c>
      <c r="H73" s="312">
        <v>4000</v>
      </c>
    </row>
    <row r="74" spans="1:8" ht="20.25" customHeight="1" x14ac:dyDescent="0.25">
      <c r="A74" s="211" t="s">
        <v>326</v>
      </c>
      <c r="B74" s="332" t="s">
        <v>615</v>
      </c>
      <c r="C74" s="319" t="s">
        <v>99</v>
      </c>
      <c r="D74" s="311" t="s">
        <v>424</v>
      </c>
      <c r="E74" s="319" t="s">
        <v>469</v>
      </c>
      <c r="F74" s="320">
        <f>F75</f>
        <v>0</v>
      </c>
      <c r="G74" s="320">
        <f>G75+G76+G77</f>
        <v>54000</v>
      </c>
      <c r="H74" s="320">
        <f>H75+H76+H77</f>
        <v>54000</v>
      </c>
    </row>
    <row r="75" spans="1:8" ht="21.75" customHeight="1" x14ac:dyDescent="0.25">
      <c r="A75" s="211" t="s">
        <v>270</v>
      </c>
      <c r="B75" s="327" t="s">
        <v>615</v>
      </c>
      <c r="C75" s="319" t="s">
        <v>99</v>
      </c>
      <c r="D75" s="311" t="s">
        <v>424</v>
      </c>
      <c r="E75" s="319" t="s">
        <v>472</v>
      </c>
      <c r="F75" s="320">
        <v>0</v>
      </c>
      <c r="G75" s="320">
        <v>50000</v>
      </c>
      <c r="H75" s="320">
        <v>50000</v>
      </c>
    </row>
    <row r="76" spans="1:8" s="150" customFormat="1" ht="31.5" hidden="1" x14ac:dyDescent="0.25">
      <c r="A76" s="28" t="s">
        <v>330</v>
      </c>
      <c r="B76" s="317" t="s">
        <v>615</v>
      </c>
      <c r="C76" s="313" t="s">
        <v>97</v>
      </c>
      <c r="D76" s="313" t="s">
        <v>331</v>
      </c>
      <c r="E76" s="313"/>
      <c r="F76" s="315">
        <f>F79</f>
        <v>0</v>
      </c>
      <c r="G76" s="315">
        <f>G79</f>
        <v>2000</v>
      </c>
      <c r="H76" s="315">
        <f>H79</f>
        <v>2000</v>
      </c>
    </row>
    <row r="77" spans="1:8" ht="51" hidden="1" customHeight="1" x14ac:dyDescent="0.25">
      <c r="A77" s="314" t="s">
        <v>535</v>
      </c>
      <c r="B77" s="327" t="s">
        <v>615</v>
      </c>
      <c r="C77" s="311" t="s">
        <v>97</v>
      </c>
      <c r="D77" s="311" t="s">
        <v>476</v>
      </c>
      <c r="E77" s="311"/>
      <c r="F77" s="312">
        <f>F79</f>
        <v>0</v>
      </c>
      <c r="G77" s="312">
        <f>G79</f>
        <v>2000</v>
      </c>
      <c r="H77" s="312">
        <f>H79</f>
        <v>2000</v>
      </c>
    </row>
    <row r="78" spans="1:8" ht="63" hidden="1" x14ac:dyDescent="0.25">
      <c r="A78" s="244" t="s">
        <v>429</v>
      </c>
      <c r="B78" s="327" t="s">
        <v>615</v>
      </c>
      <c r="C78" s="311" t="s">
        <v>97</v>
      </c>
      <c r="D78" s="311" t="s">
        <v>333</v>
      </c>
      <c r="E78" s="311"/>
      <c r="F78" s="312">
        <f t="shared" ref="F78:H79" si="2">F79</f>
        <v>0</v>
      </c>
      <c r="G78" s="312">
        <f t="shared" si="2"/>
        <v>2000</v>
      </c>
      <c r="H78" s="312">
        <f t="shared" si="2"/>
        <v>2000</v>
      </c>
    </row>
    <row r="79" spans="1:8" ht="31.5" hidden="1" x14ac:dyDescent="0.25">
      <c r="A79" s="194" t="s">
        <v>325</v>
      </c>
      <c r="B79" s="327" t="s">
        <v>615</v>
      </c>
      <c r="C79" s="311" t="s">
        <v>97</v>
      </c>
      <c r="D79" s="311" t="s">
        <v>333</v>
      </c>
      <c r="E79" s="311" t="s">
        <v>314</v>
      </c>
      <c r="F79" s="312">
        <f t="shared" si="2"/>
        <v>0</v>
      </c>
      <c r="G79" s="312">
        <f t="shared" si="2"/>
        <v>2000</v>
      </c>
      <c r="H79" s="312">
        <f t="shared" si="2"/>
        <v>2000</v>
      </c>
    </row>
    <row r="80" spans="1:8" hidden="1" x14ac:dyDescent="0.25">
      <c r="A80" s="245" t="s">
        <v>295</v>
      </c>
      <c r="B80" s="317" t="s">
        <v>615</v>
      </c>
      <c r="C80" s="311" t="s">
        <v>97</v>
      </c>
      <c r="D80" s="311" t="s">
        <v>333</v>
      </c>
      <c r="E80" s="311" t="s">
        <v>468</v>
      </c>
      <c r="F80" s="312">
        <v>0</v>
      </c>
      <c r="G80" s="312">
        <v>2000</v>
      </c>
      <c r="H80" s="312">
        <v>2000</v>
      </c>
    </row>
    <row r="81" spans="1:8" ht="30.75" customHeight="1" x14ac:dyDescent="0.25">
      <c r="A81" s="345" t="s">
        <v>328</v>
      </c>
      <c r="B81" s="317" t="s">
        <v>615</v>
      </c>
      <c r="C81" s="313" t="s">
        <v>99</v>
      </c>
      <c r="D81" s="313" t="s">
        <v>329</v>
      </c>
      <c r="E81" s="313"/>
      <c r="F81" s="315">
        <f>F82</f>
        <v>10000</v>
      </c>
      <c r="G81" s="315">
        <f>G82</f>
        <v>23600</v>
      </c>
      <c r="H81" s="315">
        <f>H82</f>
        <v>23600</v>
      </c>
    </row>
    <row r="82" spans="1:8" ht="30.75" customHeight="1" x14ac:dyDescent="0.25">
      <c r="A82" s="28" t="s">
        <v>334</v>
      </c>
      <c r="B82" s="317" t="s">
        <v>615</v>
      </c>
      <c r="C82" s="313" t="s">
        <v>99</v>
      </c>
      <c r="D82" s="313" t="s">
        <v>335</v>
      </c>
      <c r="E82" s="313"/>
      <c r="F82" s="315">
        <f>F83+F89</f>
        <v>10000</v>
      </c>
      <c r="G82" s="315">
        <f>G83+G89</f>
        <v>23600</v>
      </c>
      <c r="H82" s="315">
        <f>H83+H89</f>
        <v>23600</v>
      </c>
    </row>
    <row r="83" spans="1:8" ht="30.75" hidden="1" customHeight="1" x14ac:dyDescent="0.25">
      <c r="A83" s="245" t="s">
        <v>477</v>
      </c>
      <c r="B83" s="317" t="s">
        <v>615</v>
      </c>
      <c r="C83" s="311" t="s">
        <v>99</v>
      </c>
      <c r="D83" s="311" t="s">
        <v>478</v>
      </c>
      <c r="E83" s="311"/>
      <c r="F83" s="312">
        <f>F84+F87</f>
        <v>0</v>
      </c>
      <c r="G83" s="312">
        <f>G84+G87</f>
        <v>0</v>
      </c>
      <c r="H83" s="312">
        <f>H84+H87</f>
        <v>0</v>
      </c>
    </row>
    <row r="84" spans="1:8" ht="30.75" hidden="1" customHeight="1" x14ac:dyDescent="0.25">
      <c r="A84" s="194" t="s">
        <v>479</v>
      </c>
      <c r="B84" s="317" t="s">
        <v>615</v>
      </c>
      <c r="C84" s="311" t="s">
        <v>99</v>
      </c>
      <c r="D84" s="311" t="s">
        <v>480</v>
      </c>
      <c r="E84" s="311" t="s">
        <v>313</v>
      </c>
      <c r="F84" s="312">
        <f>F85+F86</f>
        <v>0</v>
      </c>
      <c r="G84" s="312">
        <f>G85+G86</f>
        <v>0</v>
      </c>
      <c r="H84" s="312">
        <f>H85+H86</f>
        <v>0</v>
      </c>
    </row>
    <row r="85" spans="1:8" ht="30.75" hidden="1" customHeight="1" x14ac:dyDescent="0.25">
      <c r="A85" s="245" t="s">
        <v>481</v>
      </c>
      <c r="B85" s="317" t="s">
        <v>615</v>
      </c>
      <c r="C85" s="311" t="s">
        <v>99</v>
      </c>
      <c r="D85" s="311" t="s">
        <v>480</v>
      </c>
      <c r="E85" s="311" t="s">
        <v>482</v>
      </c>
      <c r="F85" s="312"/>
      <c r="G85" s="312"/>
      <c r="H85" s="312"/>
    </row>
    <row r="86" spans="1:8" ht="30.75" hidden="1" customHeight="1" x14ac:dyDescent="0.25">
      <c r="A86" s="245" t="s">
        <v>483</v>
      </c>
      <c r="B86" s="317" t="s">
        <v>615</v>
      </c>
      <c r="C86" s="311" t="s">
        <v>99</v>
      </c>
      <c r="D86" s="311" t="s">
        <v>480</v>
      </c>
      <c r="E86" s="311" t="s">
        <v>484</v>
      </c>
      <c r="F86" s="312"/>
      <c r="G86" s="312"/>
      <c r="H86" s="312"/>
    </row>
    <row r="87" spans="1:8" ht="30.75" hidden="1" customHeight="1" x14ac:dyDescent="0.25">
      <c r="A87" s="194" t="s">
        <v>325</v>
      </c>
      <c r="B87" s="317" t="s">
        <v>615</v>
      </c>
      <c r="C87" s="311" t="s">
        <v>99</v>
      </c>
      <c r="D87" s="311" t="s">
        <v>485</v>
      </c>
      <c r="E87" s="311" t="s">
        <v>314</v>
      </c>
      <c r="F87" s="312">
        <f>F88</f>
        <v>0</v>
      </c>
      <c r="G87" s="312">
        <f>G88</f>
        <v>0</v>
      </c>
      <c r="H87" s="312">
        <f>H88</f>
        <v>0</v>
      </c>
    </row>
    <row r="88" spans="1:8" ht="30.75" hidden="1" customHeight="1" x14ac:dyDescent="0.25">
      <c r="A88" s="245" t="s">
        <v>467</v>
      </c>
      <c r="B88" s="317" t="s">
        <v>615</v>
      </c>
      <c r="C88" s="311" t="s">
        <v>99</v>
      </c>
      <c r="D88" s="311" t="s">
        <v>485</v>
      </c>
      <c r="E88" s="311" t="s">
        <v>468</v>
      </c>
      <c r="F88" s="312"/>
      <c r="G88" s="312"/>
      <c r="H88" s="312"/>
    </row>
    <row r="89" spans="1:8" ht="30.75" customHeight="1" x14ac:dyDescent="0.25">
      <c r="A89" s="290" t="s">
        <v>486</v>
      </c>
      <c r="B89" s="331" t="s">
        <v>615</v>
      </c>
      <c r="C89" s="313" t="s">
        <v>99</v>
      </c>
      <c r="D89" s="313" t="s">
        <v>487</v>
      </c>
      <c r="E89" s="313"/>
      <c r="F89" s="315">
        <f>F91</f>
        <v>10000</v>
      </c>
      <c r="G89" s="312">
        <f>G91</f>
        <v>23600</v>
      </c>
      <c r="H89" s="312">
        <f>H91</f>
        <v>23600</v>
      </c>
    </row>
    <row r="90" spans="1:8" ht="66.75" customHeight="1" x14ac:dyDescent="0.25">
      <c r="A90" s="244" t="s">
        <v>596</v>
      </c>
      <c r="B90" s="327" t="s">
        <v>615</v>
      </c>
      <c r="C90" s="311" t="s">
        <v>99</v>
      </c>
      <c r="D90" s="311" t="s">
        <v>341</v>
      </c>
      <c r="E90" s="311"/>
      <c r="F90" s="312">
        <f t="shared" ref="F90:H91" si="3">F91</f>
        <v>10000</v>
      </c>
      <c r="G90" s="312">
        <f t="shared" si="3"/>
        <v>23600</v>
      </c>
      <c r="H90" s="312">
        <f t="shared" si="3"/>
        <v>23600</v>
      </c>
    </row>
    <row r="91" spans="1:8" ht="30.75" customHeight="1" x14ac:dyDescent="0.25">
      <c r="A91" s="211" t="s">
        <v>311</v>
      </c>
      <c r="B91" s="327" t="s">
        <v>615</v>
      </c>
      <c r="C91" s="311" t="s">
        <v>99</v>
      </c>
      <c r="D91" s="311" t="s">
        <v>341</v>
      </c>
      <c r="E91" s="311" t="s">
        <v>314</v>
      </c>
      <c r="F91" s="312">
        <f t="shared" si="3"/>
        <v>10000</v>
      </c>
      <c r="G91" s="312">
        <f t="shared" si="3"/>
        <v>23600</v>
      </c>
      <c r="H91" s="312">
        <f t="shared" si="3"/>
        <v>23600</v>
      </c>
    </row>
    <row r="92" spans="1:8" ht="30.75" customHeight="1" x14ac:dyDescent="0.25">
      <c r="A92" s="245" t="s">
        <v>295</v>
      </c>
      <c r="B92" s="327" t="s">
        <v>615</v>
      </c>
      <c r="C92" s="311" t="s">
        <v>99</v>
      </c>
      <c r="D92" s="311" t="s">
        <v>341</v>
      </c>
      <c r="E92" s="311" t="s">
        <v>468</v>
      </c>
      <c r="F92" s="312">
        <v>10000</v>
      </c>
      <c r="G92" s="312">
        <v>23600</v>
      </c>
      <c r="H92" s="312">
        <v>23600</v>
      </c>
    </row>
    <row r="93" spans="1:8" ht="41.25" hidden="1" customHeight="1" x14ac:dyDescent="0.25">
      <c r="A93" s="287" t="s">
        <v>328</v>
      </c>
      <c r="B93" s="317" t="s">
        <v>615</v>
      </c>
      <c r="C93" s="313" t="s">
        <v>99</v>
      </c>
      <c r="D93" s="313" t="s">
        <v>475</v>
      </c>
      <c r="E93" s="313"/>
      <c r="F93" s="315">
        <f>F94</f>
        <v>0</v>
      </c>
      <c r="G93" s="315">
        <f>G94</f>
        <v>23600</v>
      </c>
      <c r="H93" s="315">
        <f>H94</f>
        <v>23600</v>
      </c>
    </row>
    <row r="94" spans="1:8" ht="36" hidden="1" customHeight="1" x14ac:dyDescent="0.25">
      <c r="A94" s="28" t="s">
        <v>334</v>
      </c>
      <c r="B94" s="317" t="s">
        <v>615</v>
      </c>
      <c r="C94" s="313" t="s">
        <v>99</v>
      </c>
      <c r="D94" s="313" t="s">
        <v>335</v>
      </c>
      <c r="E94" s="313"/>
      <c r="F94" s="315">
        <f>F95+F101</f>
        <v>0</v>
      </c>
      <c r="G94" s="315">
        <f>G95+G101</f>
        <v>23600</v>
      </c>
      <c r="H94" s="315">
        <f>H95+H101</f>
        <v>23600</v>
      </c>
    </row>
    <row r="95" spans="1:8" ht="36" hidden="1" customHeight="1" thickBot="1" x14ac:dyDescent="0.3">
      <c r="A95" s="245" t="s">
        <v>477</v>
      </c>
      <c r="B95" s="317" t="s">
        <v>615</v>
      </c>
      <c r="C95" s="311" t="s">
        <v>99</v>
      </c>
      <c r="D95" s="311" t="s">
        <v>478</v>
      </c>
      <c r="E95" s="311"/>
      <c r="F95" s="312">
        <f>F96+F99</f>
        <v>0</v>
      </c>
      <c r="G95" s="312">
        <f>G96+G99</f>
        <v>0</v>
      </c>
      <c r="H95" s="312">
        <f>H96+H99</f>
        <v>0</v>
      </c>
    </row>
    <row r="96" spans="1:8" ht="36" hidden="1" customHeight="1" thickBot="1" x14ac:dyDescent="0.3">
      <c r="A96" s="194" t="s">
        <v>479</v>
      </c>
      <c r="B96" s="317" t="s">
        <v>615</v>
      </c>
      <c r="C96" s="311" t="s">
        <v>99</v>
      </c>
      <c r="D96" s="311" t="s">
        <v>480</v>
      </c>
      <c r="E96" s="311" t="s">
        <v>313</v>
      </c>
      <c r="F96" s="312">
        <f>F97+F98</f>
        <v>0</v>
      </c>
      <c r="G96" s="312">
        <f>G97+G98</f>
        <v>0</v>
      </c>
      <c r="H96" s="312">
        <f>H97+H98</f>
        <v>0</v>
      </c>
    </row>
    <row r="97" spans="1:8" ht="36" hidden="1" customHeight="1" thickBot="1" x14ac:dyDescent="0.3">
      <c r="A97" s="245" t="s">
        <v>481</v>
      </c>
      <c r="B97" s="317" t="s">
        <v>615</v>
      </c>
      <c r="C97" s="311" t="s">
        <v>99</v>
      </c>
      <c r="D97" s="311" t="s">
        <v>480</v>
      </c>
      <c r="E97" s="311" t="s">
        <v>482</v>
      </c>
      <c r="F97" s="312"/>
      <c r="G97" s="312"/>
      <c r="H97" s="312"/>
    </row>
    <row r="98" spans="1:8" ht="36" hidden="1" customHeight="1" thickBot="1" x14ac:dyDescent="0.3">
      <c r="A98" s="245" t="s">
        <v>483</v>
      </c>
      <c r="B98" s="317" t="s">
        <v>615</v>
      </c>
      <c r="C98" s="311" t="s">
        <v>99</v>
      </c>
      <c r="D98" s="311" t="s">
        <v>480</v>
      </c>
      <c r="E98" s="311" t="s">
        <v>484</v>
      </c>
      <c r="F98" s="312"/>
      <c r="G98" s="312"/>
      <c r="H98" s="312"/>
    </row>
    <row r="99" spans="1:8" ht="36" hidden="1" customHeight="1" thickBot="1" x14ac:dyDescent="0.3">
      <c r="A99" s="194" t="s">
        <v>325</v>
      </c>
      <c r="B99" s="317" t="s">
        <v>615</v>
      </c>
      <c r="C99" s="311" t="s">
        <v>99</v>
      </c>
      <c r="D99" s="311" t="s">
        <v>485</v>
      </c>
      <c r="E99" s="311" t="s">
        <v>314</v>
      </c>
      <c r="F99" s="312">
        <f>F100</f>
        <v>0</v>
      </c>
      <c r="G99" s="312">
        <f>G100</f>
        <v>0</v>
      </c>
      <c r="H99" s="312">
        <f>H100</f>
        <v>0</v>
      </c>
    </row>
    <row r="100" spans="1:8" ht="36" hidden="1" customHeight="1" thickBot="1" x14ac:dyDescent="0.3">
      <c r="A100" s="245" t="s">
        <v>467</v>
      </c>
      <c r="B100" s="317" t="s">
        <v>615</v>
      </c>
      <c r="C100" s="311" t="s">
        <v>99</v>
      </c>
      <c r="D100" s="311" t="s">
        <v>485</v>
      </c>
      <c r="E100" s="311" t="s">
        <v>468</v>
      </c>
      <c r="F100" s="312"/>
      <c r="G100" s="312"/>
      <c r="H100" s="312"/>
    </row>
    <row r="101" spans="1:8" ht="57" hidden="1" customHeight="1" x14ac:dyDescent="0.25">
      <c r="A101" s="246" t="s">
        <v>486</v>
      </c>
      <c r="B101" s="327" t="s">
        <v>615</v>
      </c>
      <c r="C101" s="311" t="s">
        <v>99</v>
      </c>
      <c r="D101" s="311" t="s">
        <v>487</v>
      </c>
      <c r="E101" s="311"/>
      <c r="F101" s="312">
        <f>F103</f>
        <v>0</v>
      </c>
      <c r="G101" s="312">
        <f>G103</f>
        <v>23600</v>
      </c>
      <c r="H101" s="312">
        <f>H103</f>
        <v>23600</v>
      </c>
    </row>
    <row r="102" spans="1:8" ht="78" hidden="1" customHeight="1" x14ac:dyDescent="0.25">
      <c r="A102" s="244" t="s">
        <v>429</v>
      </c>
      <c r="B102" s="327" t="s">
        <v>615</v>
      </c>
      <c r="C102" s="311" t="s">
        <v>99</v>
      </c>
      <c r="D102" s="311" t="s">
        <v>341</v>
      </c>
      <c r="E102" s="311"/>
      <c r="F102" s="312">
        <f t="shared" ref="F102:H103" si="4">F103</f>
        <v>0</v>
      </c>
      <c r="G102" s="312">
        <f t="shared" si="4"/>
        <v>23600</v>
      </c>
      <c r="H102" s="312">
        <f t="shared" si="4"/>
        <v>23600</v>
      </c>
    </row>
    <row r="103" spans="1:8" ht="36" hidden="1" customHeight="1" x14ac:dyDescent="0.25">
      <c r="A103" s="194" t="s">
        <v>325</v>
      </c>
      <c r="B103" s="327" t="s">
        <v>615</v>
      </c>
      <c r="C103" s="311" t="s">
        <v>99</v>
      </c>
      <c r="D103" s="311" t="s">
        <v>341</v>
      </c>
      <c r="E103" s="311" t="s">
        <v>314</v>
      </c>
      <c r="F103" s="312">
        <f t="shared" si="4"/>
        <v>0</v>
      </c>
      <c r="G103" s="312">
        <f t="shared" si="4"/>
        <v>23600</v>
      </c>
      <c r="H103" s="312">
        <f t="shared" si="4"/>
        <v>23600</v>
      </c>
    </row>
    <row r="104" spans="1:8" ht="36" hidden="1" customHeight="1" x14ac:dyDescent="0.25">
      <c r="A104" s="245" t="s">
        <v>295</v>
      </c>
      <c r="B104" s="327" t="s">
        <v>615</v>
      </c>
      <c r="C104" s="311" t="s">
        <v>99</v>
      </c>
      <c r="D104" s="311" t="s">
        <v>341</v>
      </c>
      <c r="E104" s="311" t="s">
        <v>468</v>
      </c>
      <c r="F104" s="312">
        <v>0</v>
      </c>
      <c r="G104" s="312">
        <v>23600</v>
      </c>
      <c r="H104" s="312">
        <v>23600</v>
      </c>
    </row>
    <row r="105" spans="1:8" ht="31.5" hidden="1" x14ac:dyDescent="0.25">
      <c r="A105" s="28" t="s">
        <v>488</v>
      </c>
      <c r="B105" s="317" t="s">
        <v>615</v>
      </c>
      <c r="C105" s="313" t="s">
        <v>346</v>
      </c>
      <c r="D105" s="313" t="s">
        <v>343</v>
      </c>
      <c r="E105" s="313"/>
      <c r="F105" s="315">
        <f>F112</f>
        <v>340776.39</v>
      </c>
      <c r="G105" s="315">
        <f>G112</f>
        <v>293885.67000000004</v>
      </c>
      <c r="H105" s="315">
        <f>H112</f>
        <v>293885.67000000004</v>
      </c>
    </row>
    <row r="106" spans="1:8" ht="63" hidden="1" x14ac:dyDescent="0.25">
      <c r="A106" s="246" t="s">
        <v>489</v>
      </c>
      <c r="B106" s="317" t="s">
        <v>615</v>
      </c>
      <c r="C106" s="311" t="s">
        <v>346</v>
      </c>
      <c r="D106" s="311" t="s">
        <v>490</v>
      </c>
      <c r="E106" s="311"/>
      <c r="F106" s="312">
        <f>F112</f>
        <v>340776.39</v>
      </c>
      <c r="G106" s="312">
        <f>G112</f>
        <v>293885.67000000004</v>
      </c>
      <c r="H106" s="312">
        <f>H112</f>
        <v>293885.67000000004</v>
      </c>
    </row>
    <row r="107" spans="1:8" ht="63" hidden="1" x14ac:dyDescent="0.25">
      <c r="A107" s="244" t="s">
        <v>332</v>
      </c>
      <c r="B107" s="317" t="s">
        <v>615</v>
      </c>
      <c r="C107" s="311" t="s">
        <v>346</v>
      </c>
      <c r="D107" s="311" t="s">
        <v>344</v>
      </c>
      <c r="E107" s="311"/>
      <c r="F107" s="312">
        <f>F112</f>
        <v>340776.39</v>
      </c>
      <c r="G107" s="312">
        <f>G112</f>
        <v>293885.67000000004</v>
      </c>
      <c r="H107" s="312">
        <f>H112</f>
        <v>293885.67000000004</v>
      </c>
    </row>
    <row r="108" spans="1:8" ht="47.25" x14ac:dyDescent="0.25">
      <c r="A108" s="352" t="s">
        <v>648</v>
      </c>
      <c r="B108" s="317" t="s">
        <v>615</v>
      </c>
      <c r="C108" s="313" t="s">
        <v>99</v>
      </c>
      <c r="D108" s="313" t="s">
        <v>310</v>
      </c>
      <c r="E108" s="313"/>
      <c r="F108" s="315">
        <v>40404</v>
      </c>
      <c r="G108" s="312"/>
      <c r="H108" s="312"/>
    </row>
    <row r="109" spans="1:8" ht="47.25" x14ac:dyDescent="0.25">
      <c r="A109" s="352" t="s">
        <v>649</v>
      </c>
      <c r="B109" s="317" t="s">
        <v>615</v>
      </c>
      <c r="C109" s="313" t="s">
        <v>99</v>
      </c>
      <c r="D109" s="313" t="s">
        <v>310</v>
      </c>
      <c r="E109" s="313"/>
      <c r="F109" s="315">
        <v>40404</v>
      </c>
      <c r="G109" s="312"/>
      <c r="H109" s="312"/>
    </row>
    <row r="110" spans="1:8" ht="31.5" x14ac:dyDescent="0.25">
      <c r="A110" s="244" t="s">
        <v>650</v>
      </c>
      <c r="B110" s="332" t="s">
        <v>615</v>
      </c>
      <c r="C110" s="311" t="s">
        <v>99</v>
      </c>
      <c r="D110" s="311" t="s">
        <v>310</v>
      </c>
      <c r="E110" s="311" t="s">
        <v>314</v>
      </c>
      <c r="F110" s="312">
        <v>40404</v>
      </c>
      <c r="G110" s="312"/>
      <c r="H110" s="312"/>
    </row>
    <row r="111" spans="1:8" x14ac:dyDescent="0.25">
      <c r="A111" s="244" t="s">
        <v>651</v>
      </c>
      <c r="B111" s="317" t="s">
        <v>615</v>
      </c>
      <c r="C111" s="311" t="s">
        <v>99</v>
      </c>
      <c r="D111" s="311" t="s">
        <v>310</v>
      </c>
      <c r="E111" s="311" t="s">
        <v>468</v>
      </c>
      <c r="F111" s="312">
        <v>40404</v>
      </c>
      <c r="G111" s="312"/>
      <c r="H111" s="312"/>
    </row>
    <row r="112" spans="1:8" ht="29.25" customHeight="1" x14ac:dyDescent="0.25">
      <c r="A112" s="238" t="s">
        <v>100</v>
      </c>
      <c r="B112" s="317" t="s">
        <v>615</v>
      </c>
      <c r="C112" s="313" t="s">
        <v>101</v>
      </c>
      <c r="D112" s="311"/>
      <c r="E112" s="311"/>
      <c r="F112" s="315">
        <f>F113+F144</f>
        <v>340776.39</v>
      </c>
      <c r="G112" s="315">
        <f>G113+G143</f>
        <v>293885.67000000004</v>
      </c>
      <c r="H112" s="315">
        <f>H113+H143</f>
        <v>293885.67000000004</v>
      </c>
    </row>
    <row r="113" spans="1:8" ht="36" customHeight="1" x14ac:dyDescent="0.25">
      <c r="A113" s="238" t="s">
        <v>102</v>
      </c>
      <c r="B113" s="317" t="s">
        <v>615</v>
      </c>
      <c r="C113" s="313" t="s">
        <v>103</v>
      </c>
      <c r="D113" s="311"/>
      <c r="E113" s="311"/>
      <c r="F113" s="315">
        <f>F114+F120</f>
        <v>339776.39</v>
      </c>
      <c r="G113" s="315">
        <f>G120</f>
        <v>293885.67000000004</v>
      </c>
      <c r="H113" s="315">
        <f>H120</f>
        <v>293885.67000000004</v>
      </c>
    </row>
    <row r="114" spans="1:8" ht="30.75" customHeight="1" x14ac:dyDescent="0.25">
      <c r="A114" s="345" t="s">
        <v>328</v>
      </c>
      <c r="B114" s="317" t="s">
        <v>615</v>
      </c>
      <c r="C114" s="313" t="s">
        <v>103</v>
      </c>
      <c r="D114" s="313" t="s">
        <v>329</v>
      </c>
      <c r="E114" s="313"/>
      <c r="F114" s="315">
        <f>F115</f>
        <v>1000</v>
      </c>
      <c r="G114" s="315">
        <f>G120</f>
        <v>293885.67000000004</v>
      </c>
      <c r="H114" s="315">
        <f>H120</f>
        <v>293885.67000000004</v>
      </c>
    </row>
    <row r="115" spans="1:8" s="150" customFormat="1" ht="31.5" x14ac:dyDescent="0.25">
      <c r="A115" s="238" t="s">
        <v>427</v>
      </c>
      <c r="B115" s="317" t="s">
        <v>615</v>
      </c>
      <c r="C115" s="313" t="s">
        <v>103</v>
      </c>
      <c r="D115" s="313" t="s">
        <v>425</v>
      </c>
      <c r="E115" s="313"/>
      <c r="F115" s="315">
        <f>F118</f>
        <v>1000</v>
      </c>
      <c r="G115" s="315">
        <f>G118</f>
        <v>2000</v>
      </c>
      <c r="H115" s="315">
        <f>H118</f>
        <v>2000</v>
      </c>
    </row>
    <row r="116" spans="1:8" ht="63.75" customHeight="1" x14ac:dyDescent="0.25">
      <c r="A116" s="281" t="s">
        <v>538</v>
      </c>
      <c r="B116" s="331" t="s">
        <v>615</v>
      </c>
      <c r="C116" s="313" t="s">
        <v>103</v>
      </c>
      <c r="D116" s="313" t="s">
        <v>537</v>
      </c>
      <c r="E116" s="313"/>
      <c r="F116" s="315">
        <f>F118</f>
        <v>1000</v>
      </c>
      <c r="G116" s="312">
        <f>G118</f>
        <v>2000</v>
      </c>
      <c r="H116" s="312">
        <f>H118</f>
        <v>2000</v>
      </c>
    </row>
    <row r="117" spans="1:8" ht="63" x14ac:dyDescent="0.25">
      <c r="A117" s="244" t="s">
        <v>596</v>
      </c>
      <c r="B117" s="327" t="s">
        <v>615</v>
      </c>
      <c r="C117" s="311" t="s">
        <v>103</v>
      </c>
      <c r="D117" s="311" t="s">
        <v>426</v>
      </c>
      <c r="E117" s="311"/>
      <c r="F117" s="312">
        <f t="shared" ref="F117:H118" si="5">F118</f>
        <v>1000</v>
      </c>
      <c r="G117" s="312">
        <f t="shared" si="5"/>
        <v>2000</v>
      </c>
      <c r="H117" s="312">
        <f t="shared" si="5"/>
        <v>2000</v>
      </c>
    </row>
    <row r="118" spans="1:8" ht="31.5" x14ac:dyDescent="0.25">
      <c r="A118" s="211" t="s">
        <v>311</v>
      </c>
      <c r="B118" s="327" t="s">
        <v>615</v>
      </c>
      <c r="C118" s="311" t="s">
        <v>103</v>
      </c>
      <c r="D118" s="311" t="s">
        <v>426</v>
      </c>
      <c r="E118" s="311" t="s">
        <v>314</v>
      </c>
      <c r="F118" s="312">
        <f t="shared" si="5"/>
        <v>1000</v>
      </c>
      <c r="G118" s="312">
        <f t="shared" si="5"/>
        <v>2000</v>
      </c>
      <c r="H118" s="312">
        <f t="shared" si="5"/>
        <v>2000</v>
      </c>
    </row>
    <row r="119" spans="1:8" x14ac:dyDescent="0.25">
      <c r="A119" s="245" t="s">
        <v>295</v>
      </c>
      <c r="B119" s="327" t="s">
        <v>615</v>
      </c>
      <c r="C119" s="311" t="s">
        <v>103</v>
      </c>
      <c r="D119" s="311" t="s">
        <v>426</v>
      </c>
      <c r="E119" s="311" t="s">
        <v>468</v>
      </c>
      <c r="F119" s="312">
        <v>1000</v>
      </c>
      <c r="G119" s="312">
        <v>2000</v>
      </c>
      <c r="H119" s="312">
        <v>2000</v>
      </c>
    </row>
    <row r="120" spans="1:8" ht="31.5" x14ac:dyDescent="0.25">
      <c r="A120" s="28" t="s">
        <v>491</v>
      </c>
      <c r="B120" s="317" t="s">
        <v>615</v>
      </c>
      <c r="C120" s="313" t="s">
        <v>103</v>
      </c>
      <c r="D120" s="313" t="s">
        <v>348</v>
      </c>
      <c r="E120" s="313"/>
      <c r="F120" s="315">
        <f>F121+F139</f>
        <v>338776.39</v>
      </c>
      <c r="G120" s="315">
        <f>G121</f>
        <v>293885.67000000004</v>
      </c>
      <c r="H120" s="315">
        <f>H121</f>
        <v>293885.67000000004</v>
      </c>
    </row>
    <row r="121" spans="1:8" ht="31.5" customHeight="1" x14ac:dyDescent="0.25">
      <c r="A121" s="28" t="s">
        <v>492</v>
      </c>
      <c r="B121" s="317" t="s">
        <v>615</v>
      </c>
      <c r="C121" s="313" t="s">
        <v>103</v>
      </c>
      <c r="D121" s="313" t="s">
        <v>350</v>
      </c>
      <c r="E121" s="313"/>
      <c r="F121" s="315">
        <f>F122+F126+F130</f>
        <v>338776.39</v>
      </c>
      <c r="G121" s="315">
        <f>G122+G126</f>
        <v>293885.67000000004</v>
      </c>
      <c r="H121" s="315">
        <f>H122+H126</f>
        <v>293885.67000000004</v>
      </c>
    </row>
    <row r="122" spans="1:8" ht="38.25" customHeight="1" x14ac:dyDescent="0.25">
      <c r="A122" s="238" t="s">
        <v>622</v>
      </c>
      <c r="B122" s="331" t="s">
        <v>615</v>
      </c>
      <c r="C122" s="313" t="s">
        <v>103</v>
      </c>
      <c r="D122" s="313" t="s">
        <v>493</v>
      </c>
      <c r="E122" s="313"/>
      <c r="F122" s="315">
        <f>F124</f>
        <v>338776.39</v>
      </c>
      <c r="G122" s="312">
        <f>G124</f>
        <v>228885.67</v>
      </c>
      <c r="H122" s="312">
        <f>H124</f>
        <v>228885.67</v>
      </c>
    </row>
    <row r="123" spans="1:8" ht="63" x14ac:dyDescent="0.25">
      <c r="A123" s="244" t="s">
        <v>596</v>
      </c>
      <c r="B123" s="327" t="s">
        <v>615</v>
      </c>
      <c r="C123" s="311" t="s">
        <v>103</v>
      </c>
      <c r="D123" s="311" t="s">
        <v>351</v>
      </c>
      <c r="E123" s="311"/>
      <c r="F123" s="312">
        <f t="shared" ref="F123:H124" si="6">F124</f>
        <v>338776.39</v>
      </c>
      <c r="G123" s="312">
        <f t="shared" si="6"/>
        <v>228885.67</v>
      </c>
      <c r="H123" s="312">
        <f t="shared" si="6"/>
        <v>228885.67</v>
      </c>
    </row>
    <row r="124" spans="1:8" ht="31.5" x14ac:dyDescent="0.25">
      <c r="A124" s="211" t="s">
        <v>311</v>
      </c>
      <c r="B124" s="327" t="s">
        <v>615</v>
      </c>
      <c r="C124" s="311" t="s">
        <v>103</v>
      </c>
      <c r="D124" s="311" t="s">
        <v>351</v>
      </c>
      <c r="E124" s="311" t="s">
        <v>314</v>
      </c>
      <c r="F124" s="312">
        <f t="shared" si="6"/>
        <v>338776.39</v>
      </c>
      <c r="G124" s="312">
        <f t="shared" si="6"/>
        <v>228885.67</v>
      </c>
      <c r="H124" s="312">
        <f t="shared" si="6"/>
        <v>228885.67</v>
      </c>
    </row>
    <row r="125" spans="1:8" x14ac:dyDescent="0.25">
      <c r="A125" s="245" t="s">
        <v>295</v>
      </c>
      <c r="B125" s="327" t="s">
        <v>615</v>
      </c>
      <c r="C125" s="311" t="s">
        <v>103</v>
      </c>
      <c r="D125" s="311" t="s">
        <v>351</v>
      </c>
      <c r="E125" s="311" t="s">
        <v>468</v>
      </c>
      <c r="F125" s="312">
        <v>338776.39</v>
      </c>
      <c r="G125" s="312">
        <v>228885.67</v>
      </c>
      <c r="H125" s="312">
        <v>228885.67</v>
      </c>
    </row>
    <row r="126" spans="1:8" ht="63" x14ac:dyDescent="0.25">
      <c r="A126" s="348" t="s">
        <v>623</v>
      </c>
      <c r="B126" s="317" t="s">
        <v>615</v>
      </c>
      <c r="C126" s="313" t="s">
        <v>103</v>
      </c>
      <c r="D126" s="313" t="s">
        <v>494</v>
      </c>
      <c r="E126" s="313"/>
      <c r="F126" s="315">
        <f>F128</f>
        <v>0</v>
      </c>
      <c r="G126" s="312">
        <f>G128</f>
        <v>65000</v>
      </c>
      <c r="H126" s="312">
        <f>H128</f>
        <v>65000</v>
      </c>
    </row>
    <row r="127" spans="1:8" ht="63" x14ac:dyDescent="0.25">
      <c r="A127" s="244" t="s">
        <v>596</v>
      </c>
      <c r="B127" s="327" t="s">
        <v>615</v>
      </c>
      <c r="C127" s="311" t="s">
        <v>103</v>
      </c>
      <c r="D127" s="311" t="s">
        <v>353</v>
      </c>
      <c r="E127" s="311"/>
      <c r="F127" s="312">
        <f t="shared" ref="F127:H128" si="7">F128</f>
        <v>0</v>
      </c>
      <c r="G127" s="312">
        <f t="shared" si="7"/>
        <v>65000</v>
      </c>
      <c r="H127" s="312">
        <f t="shared" si="7"/>
        <v>65000</v>
      </c>
    </row>
    <row r="128" spans="1:8" ht="31.5" x14ac:dyDescent="0.25">
      <c r="A128" s="211" t="s">
        <v>311</v>
      </c>
      <c r="B128" s="327" t="s">
        <v>615</v>
      </c>
      <c r="C128" s="311" t="s">
        <v>103</v>
      </c>
      <c r="D128" s="311" t="s">
        <v>353</v>
      </c>
      <c r="E128" s="311" t="s">
        <v>314</v>
      </c>
      <c r="F128" s="312">
        <f t="shared" si="7"/>
        <v>0</v>
      </c>
      <c r="G128" s="312">
        <f t="shared" si="7"/>
        <v>65000</v>
      </c>
      <c r="H128" s="312">
        <f t="shared" si="7"/>
        <v>65000</v>
      </c>
    </row>
    <row r="129" spans="1:8" x14ac:dyDescent="0.25">
      <c r="A129" s="245" t="s">
        <v>295</v>
      </c>
      <c r="B129" s="327" t="s">
        <v>615</v>
      </c>
      <c r="C129" s="311" t="s">
        <v>103</v>
      </c>
      <c r="D129" s="311" t="s">
        <v>353</v>
      </c>
      <c r="E129" s="311" t="s">
        <v>468</v>
      </c>
      <c r="F129" s="312">
        <v>0</v>
      </c>
      <c r="G129" s="312">
        <v>65000</v>
      </c>
      <c r="H129" s="312">
        <v>65000</v>
      </c>
    </row>
    <row r="130" spans="1:8" ht="31.5" x14ac:dyDescent="0.25">
      <c r="A130" s="241" t="s">
        <v>624</v>
      </c>
      <c r="B130" s="317" t="s">
        <v>615</v>
      </c>
      <c r="C130" s="313" t="s">
        <v>103</v>
      </c>
      <c r="D130" s="313" t="s">
        <v>539</v>
      </c>
      <c r="E130" s="313"/>
      <c r="F130" s="315">
        <f>F132</f>
        <v>0</v>
      </c>
      <c r="G130" s="312">
        <f>G132</f>
        <v>0</v>
      </c>
      <c r="H130" s="312">
        <f>H132</f>
        <v>0</v>
      </c>
    </row>
    <row r="131" spans="1:8" ht="63" x14ac:dyDescent="0.25">
      <c r="A131" s="244" t="s">
        <v>596</v>
      </c>
      <c r="B131" s="327" t="s">
        <v>615</v>
      </c>
      <c r="C131" s="311" t="s">
        <v>103</v>
      </c>
      <c r="D131" s="311" t="s">
        <v>430</v>
      </c>
      <c r="E131" s="311"/>
      <c r="F131" s="312">
        <f t="shared" ref="F131:H132" si="8">F132</f>
        <v>0</v>
      </c>
      <c r="G131" s="312">
        <f t="shared" si="8"/>
        <v>0</v>
      </c>
      <c r="H131" s="312">
        <f t="shared" si="8"/>
        <v>0</v>
      </c>
    </row>
    <row r="132" spans="1:8" ht="31.5" x14ac:dyDescent="0.25">
      <c r="A132" s="211" t="s">
        <v>311</v>
      </c>
      <c r="B132" s="327" t="s">
        <v>615</v>
      </c>
      <c r="C132" s="311" t="s">
        <v>103</v>
      </c>
      <c r="D132" s="311" t="s">
        <v>430</v>
      </c>
      <c r="E132" s="311" t="s">
        <v>314</v>
      </c>
      <c r="F132" s="312">
        <f t="shared" si="8"/>
        <v>0</v>
      </c>
      <c r="G132" s="312">
        <f t="shared" si="8"/>
        <v>0</v>
      </c>
      <c r="H132" s="312">
        <f t="shared" si="8"/>
        <v>0</v>
      </c>
    </row>
    <row r="133" spans="1:8" x14ac:dyDescent="0.25">
      <c r="A133" s="245" t="s">
        <v>295</v>
      </c>
      <c r="B133" s="327" t="s">
        <v>615</v>
      </c>
      <c r="C133" s="311" t="s">
        <v>103</v>
      </c>
      <c r="D133" s="311" t="s">
        <v>430</v>
      </c>
      <c r="E133" s="311" t="s">
        <v>468</v>
      </c>
      <c r="F133" s="312">
        <v>0</v>
      </c>
      <c r="G133" s="312">
        <v>0</v>
      </c>
      <c r="H133" s="312">
        <v>0</v>
      </c>
    </row>
    <row r="134" spans="1:8" ht="31.5" hidden="1" x14ac:dyDescent="0.25">
      <c r="A134" s="28" t="s">
        <v>354</v>
      </c>
      <c r="B134" s="317" t="s">
        <v>615</v>
      </c>
      <c r="C134" s="313" t="s">
        <v>103</v>
      </c>
      <c r="D134" s="313" t="s">
        <v>355</v>
      </c>
      <c r="E134" s="313"/>
      <c r="F134" s="315">
        <f>F137</f>
        <v>0</v>
      </c>
      <c r="G134" s="315">
        <f>G137</f>
        <v>0</v>
      </c>
      <c r="H134" s="315">
        <f>H137</f>
        <v>0</v>
      </c>
    </row>
    <row r="135" spans="1:8" ht="47.25" hidden="1" x14ac:dyDescent="0.25">
      <c r="A135" s="246" t="s">
        <v>495</v>
      </c>
      <c r="B135" s="317" t="s">
        <v>615</v>
      </c>
      <c r="C135" s="311" t="s">
        <v>103</v>
      </c>
      <c r="D135" s="311" t="s">
        <v>496</v>
      </c>
      <c r="E135" s="311"/>
      <c r="F135" s="312">
        <f>F137</f>
        <v>0</v>
      </c>
      <c r="G135" s="312">
        <f>G137</f>
        <v>0</v>
      </c>
      <c r="H135" s="312">
        <f>H137</f>
        <v>0</v>
      </c>
    </row>
    <row r="136" spans="1:8" ht="63" hidden="1" x14ac:dyDescent="0.25">
      <c r="A136" s="244" t="s">
        <v>332</v>
      </c>
      <c r="B136" s="317" t="s">
        <v>615</v>
      </c>
      <c r="C136" s="311" t="s">
        <v>103</v>
      </c>
      <c r="D136" s="311" t="s">
        <v>356</v>
      </c>
      <c r="E136" s="311"/>
      <c r="F136" s="312">
        <f t="shared" ref="F136:H137" si="9">F137</f>
        <v>0</v>
      </c>
      <c r="G136" s="312">
        <f t="shared" si="9"/>
        <v>0</v>
      </c>
      <c r="H136" s="312">
        <f t="shared" si="9"/>
        <v>0</v>
      </c>
    </row>
    <row r="137" spans="1:8" ht="31.5" hidden="1" x14ac:dyDescent="0.25">
      <c r="A137" s="194" t="s">
        <v>325</v>
      </c>
      <c r="B137" s="317" t="s">
        <v>615</v>
      </c>
      <c r="C137" s="311" t="s">
        <v>103</v>
      </c>
      <c r="D137" s="311" t="s">
        <v>356</v>
      </c>
      <c r="E137" s="311" t="s">
        <v>314</v>
      </c>
      <c r="F137" s="312">
        <f t="shared" si="9"/>
        <v>0</v>
      </c>
      <c r="G137" s="312">
        <f t="shared" si="9"/>
        <v>0</v>
      </c>
      <c r="H137" s="312">
        <f t="shared" si="9"/>
        <v>0</v>
      </c>
    </row>
    <row r="138" spans="1:8" ht="27.75" hidden="1" customHeight="1" x14ac:dyDescent="0.25">
      <c r="A138" s="245" t="s">
        <v>467</v>
      </c>
      <c r="B138" s="317" t="s">
        <v>615</v>
      </c>
      <c r="C138" s="311" t="s">
        <v>103</v>
      </c>
      <c r="D138" s="311" t="s">
        <v>356</v>
      </c>
      <c r="E138" s="311" t="s">
        <v>468</v>
      </c>
      <c r="F138" s="312"/>
      <c r="G138" s="312"/>
      <c r="H138" s="312"/>
    </row>
    <row r="139" spans="1:8" ht="33" customHeight="1" x14ac:dyDescent="0.25">
      <c r="A139" s="28" t="s">
        <v>497</v>
      </c>
      <c r="B139" s="317" t="s">
        <v>615</v>
      </c>
      <c r="C139" s="313" t="s">
        <v>103</v>
      </c>
      <c r="D139" s="313" t="s">
        <v>358</v>
      </c>
      <c r="E139" s="313"/>
      <c r="F139" s="315">
        <f>F142</f>
        <v>0</v>
      </c>
      <c r="G139" s="315">
        <f>G142</f>
        <v>0</v>
      </c>
      <c r="H139" s="315">
        <f>H142</f>
        <v>0</v>
      </c>
    </row>
    <row r="140" spans="1:8" ht="30" customHeight="1" x14ac:dyDescent="0.25">
      <c r="A140" s="28" t="s">
        <v>498</v>
      </c>
      <c r="B140" s="317" t="s">
        <v>615</v>
      </c>
      <c r="C140" s="313" t="s">
        <v>103</v>
      </c>
      <c r="D140" s="313" t="s">
        <v>499</v>
      </c>
      <c r="E140" s="313"/>
      <c r="F140" s="315">
        <f>F142</f>
        <v>0</v>
      </c>
      <c r="G140" s="312">
        <f>G142</f>
        <v>0</v>
      </c>
      <c r="H140" s="312">
        <f>H142</f>
        <v>0</v>
      </c>
    </row>
    <row r="141" spans="1:8" ht="65.25" customHeight="1" x14ac:dyDescent="0.25">
      <c r="A141" s="244" t="s">
        <v>596</v>
      </c>
      <c r="B141" s="317" t="s">
        <v>615</v>
      </c>
      <c r="C141" s="311" t="s">
        <v>103</v>
      </c>
      <c r="D141" s="311" t="s">
        <v>359</v>
      </c>
      <c r="E141" s="311"/>
      <c r="F141" s="312">
        <f t="shared" ref="F141:H142" si="10">F142</f>
        <v>0</v>
      </c>
      <c r="G141" s="312">
        <f t="shared" si="10"/>
        <v>0</v>
      </c>
      <c r="H141" s="312">
        <f t="shared" si="10"/>
        <v>0</v>
      </c>
    </row>
    <row r="142" spans="1:8" ht="32.25" customHeight="1" x14ac:dyDescent="0.25">
      <c r="A142" s="211" t="s">
        <v>311</v>
      </c>
      <c r="B142" s="317" t="s">
        <v>615</v>
      </c>
      <c r="C142" s="311" t="s">
        <v>103</v>
      </c>
      <c r="D142" s="311" t="s">
        <v>359</v>
      </c>
      <c r="E142" s="311" t="s">
        <v>314</v>
      </c>
      <c r="F142" s="312">
        <f t="shared" si="10"/>
        <v>0</v>
      </c>
      <c r="G142" s="312">
        <f t="shared" si="10"/>
        <v>0</v>
      </c>
      <c r="H142" s="312">
        <f t="shared" si="10"/>
        <v>0</v>
      </c>
    </row>
    <row r="143" spans="1:8" x14ac:dyDescent="0.25">
      <c r="A143" s="245" t="s">
        <v>295</v>
      </c>
      <c r="B143" s="327" t="s">
        <v>615</v>
      </c>
      <c r="C143" s="311" t="s">
        <v>103</v>
      </c>
      <c r="D143" s="311" t="s">
        <v>359</v>
      </c>
      <c r="E143" s="311" t="s">
        <v>468</v>
      </c>
      <c r="F143" s="312">
        <v>0</v>
      </c>
      <c r="G143" s="312">
        <v>0</v>
      </c>
      <c r="H143" s="312">
        <v>0</v>
      </c>
    </row>
    <row r="144" spans="1:8" ht="36" customHeight="1" x14ac:dyDescent="0.25">
      <c r="A144" s="349" t="s">
        <v>540</v>
      </c>
      <c r="B144" s="317" t="s">
        <v>615</v>
      </c>
      <c r="C144" s="313" t="s">
        <v>301</v>
      </c>
      <c r="D144" s="311"/>
      <c r="E144" s="311"/>
      <c r="F144" s="315">
        <f>F145</f>
        <v>1000</v>
      </c>
      <c r="G144" s="315">
        <f>G176</f>
        <v>75514</v>
      </c>
      <c r="H144" s="315">
        <f>H176</f>
        <v>75514</v>
      </c>
    </row>
    <row r="145" spans="1:8" ht="31.5" x14ac:dyDescent="0.25">
      <c r="A145" s="28" t="s">
        <v>500</v>
      </c>
      <c r="B145" s="317" t="s">
        <v>615</v>
      </c>
      <c r="C145" s="313" t="s">
        <v>301</v>
      </c>
      <c r="D145" s="313" t="s">
        <v>361</v>
      </c>
      <c r="E145" s="313"/>
      <c r="F145" s="315">
        <f>F148</f>
        <v>1000</v>
      </c>
      <c r="G145" s="315">
        <f>G148</f>
        <v>1000</v>
      </c>
      <c r="H145" s="315">
        <f>H148</f>
        <v>1000</v>
      </c>
    </row>
    <row r="146" spans="1:8" ht="47.25" x14ac:dyDescent="0.25">
      <c r="A146" s="286" t="s">
        <v>541</v>
      </c>
      <c r="B146" s="331" t="s">
        <v>615</v>
      </c>
      <c r="C146" s="313" t="s">
        <v>301</v>
      </c>
      <c r="D146" s="313" t="s">
        <v>577</v>
      </c>
      <c r="E146" s="313"/>
      <c r="F146" s="315">
        <f>F147</f>
        <v>1000</v>
      </c>
      <c r="G146" s="312">
        <f t="shared" ref="G146:H148" si="11">G147</f>
        <v>1000</v>
      </c>
      <c r="H146" s="312">
        <f t="shared" si="11"/>
        <v>1000</v>
      </c>
    </row>
    <row r="147" spans="1:8" ht="63" x14ac:dyDescent="0.25">
      <c r="A147" s="244" t="s">
        <v>596</v>
      </c>
      <c r="B147" s="327" t="s">
        <v>615</v>
      </c>
      <c r="C147" s="311" t="s">
        <v>301</v>
      </c>
      <c r="D147" s="311" t="s">
        <v>576</v>
      </c>
      <c r="E147" s="311"/>
      <c r="F147" s="312">
        <f>F148</f>
        <v>1000</v>
      </c>
      <c r="G147" s="312">
        <f t="shared" si="11"/>
        <v>1000</v>
      </c>
      <c r="H147" s="312">
        <f t="shared" si="11"/>
        <v>1000</v>
      </c>
    </row>
    <row r="148" spans="1:8" ht="31.5" x14ac:dyDescent="0.25">
      <c r="A148" s="211" t="s">
        <v>311</v>
      </c>
      <c r="B148" s="327" t="s">
        <v>615</v>
      </c>
      <c r="C148" s="311" t="s">
        <v>301</v>
      </c>
      <c r="D148" s="311" t="s">
        <v>576</v>
      </c>
      <c r="E148" s="311" t="s">
        <v>314</v>
      </c>
      <c r="F148" s="312">
        <f>F149</f>
        <v>1000</v>
      </c>
      <c r="G148" s="312">
        <f t="shared" si="11"/>
        <v>1000</v>
      </c>
      <c r="H148" s="312">
        <f t="shared" si="11"/>
        <v>1000</v>
      </c>
    </row>
    <row r="149" spans="1:8" s="115" customFormat="1" x14ac:dyDescent="0.25">
      <c r="A149" s="245" t="s">
        <v>533</v>
      </c>
      <c r="B149" s="327" t="s">
        <v>615</v>
      </c>
      <c r="C149" s="311" t="s">
        <v>301</v>
      </c>
      <c r="D149" s="311" t="s">
        <v>576</v>
      </c>
      <c r="E149" s="311" t="s">
        <v>468</v>
      </c>
      <c r="F149" s="312">
        <v>1000</v>
      </c>
      <c r="G149" s="312">
        <v>1000</v>
      </c>
      <c r="H149" s="312">
        <v>1000</v>
      </c>
    </row>
    <row r="150" spans="1:8" s="115" customFormat="1" ht="35.25" customHeight="1" x14ac:dyDescent="0.25">
      <c r="A150" s="238" t="s">
        <v>104</v>
      </c>
      <c r="B150" s="317" t="s">
        <v>615</v>
      </c>
      <c r="C150" s="313" t="s">
        <v>105</v>
      </c>
      <c r="D150" s="311"/>
      <c r="E150" s="311"/>
      <c r="F150" s="315">
        <f>F151+F176</f>
        <v>487644</v>
      </c>
      <c r="G150" s="315">
        <f>G176</f>
        <v>75514</v>
      </c>
      <c r="H150" s="315">
        <f>H176</f>
        <v>75514</v>
      </c>
    </row>
    <row r="151" spans="1:8" s="115" customFormat="1" ht="25.5" customHeight="1" x14ac:dyDescent="0.25">
      <c r="A151" s="238" t="s">
        <v>106</v>
      </c>
      <c r="B151" s="317" t="s">
        <v>615</v>
      </c>
      <c r="C151" s="313" t="s">
        <v>107</v>
      </c>
      <c r="D151" s="311"/>
      <c r="E151" s="311"/>
      <c r="F151" s="315">
        <f>F152</f>
        <v>225225</v>
      </c>
      <c r="G151" s="315" t="e">
        <f>G152</f>
        <v>#REF!</v>
      </c>
      <c r="H151" s="315" t="e">
        <f>H152</f>
        <v>#REF!</v>
      </c>
    </row>
    <row r="152" spans="1:8" s="105" customFormat="1" ht="47.25" customHeight="1" x14ac:dyDescent="0.25">
      <c r="A152" s="238" t="s">
        <v>501</v>
      </c>
      <c r="B152" s="317" t="s">
        <v>615</v>
      </c>
      <c r="C152" s="313" t="s">
        <v>107</v>
      </c>
      <c r="D152" s="313" t="s">
        <v>363</v>
      </c>
      <c r="E152" s="313"/>
      <c r="F152" s="315">
        <f>F162+F188</f>
        <v>225225</v>
      </c>
      <c r="G152" s="315" t="e">
        <f>G162+G188</f>
        <v>#REF!</v>
      </c>
      <c r="H152" s="315" t="e">
        <f>H162+H188</f>
        <v>#REF!</v>
      </c>
    </row>
    <row r="153" spans="1:8" s="105" customFormat="1" ht="63" hidden="1" x14ac:dyDescent="0.25">
      <c r="A153" s="281" t="s">
        <v>601</v>
      </c>
      <c r="B153" s="317" t="s">
        <v>615</v>
      </c>
      <c r="C153" s="313" t="s">
        <v>368</v>
      </c>
      <c r="D153" s="313" t="s">
        <v>365</v>
      </c>
      <c r="E153" s="313"/>
      <c r="F153" s="315">
        <f>F156</f>
        <v>0</v>
      </c>
      <c r="G153" s="315">
        <f>G156</f>
        <v>0</v>
      </c>
      <c r="H153" s="315">
        <f>H156</f>
        <v>0</v>
      </c>
    </row>
    <row r="154" spans="1:8" ht="31.5" hidden="1" x14ac:dyDescent="0.25">
      <c r="A154" s="350" t="s">
        <v>625</v>
      </c>
      <c r="B154" s="317" t="s">
        <v>615</v>
      </c>
      <c r="C154" s="311" t="s">
        <v>368</v>
      </c>
      <c r="D154" s="311" t="s">
        <v>503</v>
      </c>
      <c r="E154" s="311"/>
      <c r="F154" s="312">
        <f>F155</f>
        <v>0</v>
      </c>
      <c r="G154" s="312">
        <f t="shared" ref="G154:H156" si="12">G155</f>
        <v>0</v>
      </c>
      <c r="H154" s="312">
        <f t="shared" si="12"/>
        <v>0</v>
      </c>
    </row>
    <row r="155" spans="1:8" ht="63" hidden="1" x14ac:dyDescent="0.25">
      <c r="A155" s="244" t="s">
        <v>332</v>
      </c>
      <c r="B155" s="317" t="s">
        <v>615</v>
      </c>
      <c r="C155" s="311" t="s">
        <v>368</v>
      </c>
      <c r="D155" s="311" t="s">
        <v>366</v>
      </c>
      <c r="E155" s="311"/>
      <c r="F155" s="312">
        <f>F156</f>
        <v>0</v>
      </c>
      <c r="G155" s="312">
        <f t="shared" si="12"/>
        <v>0</v>
      </c>
      <c r="H155" s="312">
        <f t="shared" si="12"/>
        <v>0</v>
      </c>
    </row>
    <row r="156" spans="1:8" ht="31.5" hidden="1" x14ac:dyDescent="0.25">
      <c r="A156" s="194" t="s">
        <v>325</v>
      </c>
      <c r="B156" s="317" t="s">
        <v>615</v>
      </c>
      <c r="C156" s="311" t="s">
        <v>368</v>
      </c>
      <c r="D156" s="311" t="s">
        <v>366</v>
      </c>
      <c r="E156" s="311" t="s">
        <v>314</v>
      </c>
      <c r="F156" s="312">
        <f>F157</f>
        <v>0</v>
      </c>
      <c r="G156" s="312">
        <f t="shared" si="12"/>
        <v>0</v>
      </c>
      <c r="H156" s="312">
        <f t="shared" si="12"/>
        <v>0</v>
      </c>
    </row>
    <row r="157" spans="1:8" ht="31.5" hidden="1" x14ac:dyDescent="0.25">
      <c r="A157" s="245" t="s">
        <v>504</v>
      </c>
      <c r="B157" s="317" t="s">
        <v>615</v>
      </c>
      <c r="C157" s="311" t="s">
        <v>368</v>
      </c>
      <c r="D157" s="311" t="s">
        <v>366</v>
      </c>
      <c r="E157" s="311" t="s">
        <v>505</v>
      </c>
      <c r="F157" s="312"/>
      <c r="G157" s="312"/>
      <c r="H157" s="312"/>
    </row>
    <row r="158" spans="1:8" ht="31.5" hidden="1" x14ac:dyDescent="0.25">
      <c r="A158" s="289" t="s">
        <v>506</v>
      </c>
      <c r="B158" s="317" t="s">
        <v>615</v>
      </c>
      <c r="C158" s="313" t="s">
        <v>114</v>
      </c>
      <c r="D158" s="313" t="s">
        <v>507</v>
      </c>
      <c r="E158" s="313"/>
      <c r="F158" s="315" t="e">
        <f>F161</f>
        <v>#REF!</v>
      </c>
      <c r="G158" s="315" t="e">
        <f>G161</f>
        <v>#REF!</v>
      </c>
      <c r="H158" s="315" t="e">
        <f>H161</f>
        <v>#REF!</v>
      </c>
    </row>
    <row r="159" spans="1:8" ht="31.5" hidden="1" x14ac:dyDescent="0.25">
      <c r="A159" s="246" t="s">
        <v>508</v>
      </c>
      <c r="B159" s="317" t="s">
        <v>615</v>
      </c>
      <c r="C159" s="311" t="s">
        <v>114</v>
      </c>
      <c r="D159" s="311" t="s">
        <v>509</v>
      </c>
      <c r="E159" s="311"/>
      <c r="F159" s="312" t="e">
        <f t="shared" ref="F159:H160" si="13">F160</f>
        <v>#REF!</v>
      </c>
      <c r="G159" s="312" t="e">
        <f t="shared" si="13"/>
        <v>#REF!</v>
      </c>
      <c r="H159" s="312" t="e">
        <f t="shared" si="13"/>
        <v>#REF!</v>
      </c>
    </row>
    <row r="160" spans="1:8" ht="63" hidden="1" x14ac:dyDescent="0.25">
      <c r="A160" s="244" t="s">
        <v>332</v>
      </c>
      <c r="B160" s="317" t="s">
        <v>615</v>
      </c>
      <c r="C160" s="311" t="s">
        <v>114</v>
      </c>
      <c r="D160" s="311" t="s">
        <v>510</v>
      </c>
      <c r="E160" s="311"/>
      <c r="F160" s="312" t="e">
        <f t="shared" si="13"/>
        <v>#REF!</v>
      </c>
      <c r="G160" s="312" t="e">
        <f t="shared" si="13"/>
        <v>#REF!</v>
      </c>
      <c r="H160" s="312" t="e">
        <f t="shared" si="13"/>
        <v>#REF!</v>
      </c>
    </row>
    <row r="161" spans="1:8" ht="31.5" hidden="1" x14ac:dyDescent="0.25">
      <c r="A161" s="194" t="s">
        <v>325</v>
      </c>
      <c r="B161" s="317" t="s">
        <v>615</v>
      </c>
      <c r="C161" s="311" t="s">
        <v>114</v>
      </c>
      <c r="D161" s="311" t="s">
        <v>510</v>
      </c>
      <c r="E161" s="311" t="s">
        <v>314</v>
      </c>
      <c r="F161" s="312" t="e">
        <f>#REF!</f>
        <v>#REF!</v>
      </c>
      <c r="G161" s="312" t="e">
        <f>#REF!</f>
        <v>#REF!</v>
      </c>
      <c r="H161" s="312" t="e">
        <f>#REF!</f>
        <v>#REF!</v>
      </c>
    </row>
    <row r="162" spans="1:8" ht="63" x14ac:dyDescent="0.25">
      <c r="A162" s="281" t="s">
        <v>601</v>
      </c>
      <c r="B162" s="317" t="s">
        <v>615</v>
      </c>
      <c r="C162" s="313" t="s">
        <v>107</v>
      </c>
      <c r="D162" s="313" t="s">
        <v>599</v>
      </c>
      <c r="E162" s="313"/>
      <c r="F162" s="315">
        <f>F172</f>
        <v>225225</v>
      </c>
      <c r="G162" s="315" t="e">
        <f>G172+G176+G180+G184</f>
        <v>#REF!</v>
      </c>
      <c r="H162" s="315" t="e">
        <f>H172+H176+H180+H184</f>
        <v>#REF!</v>
      </c>
    </row>
    <row r="163" spans="1:8" ht="31.5" hidden="1" x14ac:dyDescent="0.25">
      <c r="A163" s="350" t="s">
        <v>625</v>
      </c>
      <c r="B163" s="317" t="s">
        <v>615</v>
      </c>
      <c r="C163" s="311" t="s">
        <v>114</v>
      </c>
      <c r="D163" s="311" t="s">
        <v>512</v>
      </c>
      <c r="E163" s="311"/>
      <c r="F163" s="312">
        <f>F164+F167+F169</f>
        <v>0</v>
      </c>
      <c r="G163" s="312">
        <f>G164+G167+G169</f>
        <v>0</v>
      </c>
      <c r="H163" s="312">
        <f>H164+H167+H169</f>
        <v>0</v>
      </c>
    </row>
    <row r="164" spans="1:8" hidden="1" x14ac:dyDescent="0.25">
      <c r="A164" s="194" t="s">
        <v>479</v>
      </c>
      <c r="B164" s="317" t="s">
        <v>615</v>
      </c>
      <c r="C164" s="311" t="s">
        <v>114</v>
      </c>
      <c r="D164" s="311" t="s">
        <v>513</v>
      </c>
      <c r="E164" s="311" t="s">
        <v>313</v>
      </c>
      <c r="F164" s="312">
        <f>F165+F166</f>
        <v>0</v>
      </c>
      <c r="G164" s="312">
        <f>G165+G166</f>
        <v>0</v>
      </c>
      <c r="H164" s="312">
        <f>H165+H166</f>
        <v>0</v>
      </c>
    </row>
    <row r="165" spans="1:8" hidden="1" x14ac:dyDescent="0.25">
      <c r="A165" s="245" t="s">
        <v>481</v>
      </c>
      <c r="B165" s="317" t="s">
        <v>615</v>
      </c>
      <c r="C165" s="311" t="s">
        <v>114</v>
      </c>
      <c r="D165" s="311" t="s">
        <v>514</v>
      </c>
      <c r="E165" s="311" t="s">
        <v>482</v>
      </c>
      <c r="F165" s="312"/>
      <c r="G165" s="312"/>
      <c r="H165" s="312"/>
    </row>
    <row r="166" spans="1:8" ht="47.25" hidden="1" x14ac:dyDescent="0.25">
      <c r="A166" s="245" t="s">
        <v>483</v>
      </c>
      <c r="B166" s="317" t="s">
        <v>615</v>
      </c>
      <c r="C166" s="311" t="s">
        <v>114</v>
      </c>
      <c r="D166" s="311" t="s">
        <v>514</v>
      </c>
      <c r="E166" s="311" t="s">
        <v>484</v>
      </c>
      <c r="F166" s="312"/>
      <c r="G166" s="312"/>
      <c r="H166" s="312"/>
    </row>
    <row r="167" spans="1:8" ht="31.5" hidden="1" x14ac:dyDescent="0.25">
      <c r="A167" s="194" t="s">
        <v>325</v>
      </c>
      <c r="B167" s="317" t="s">
        <v>615</v>
      </c>
      <c r="C167" s="311" t="s">
        <v>114</v>
      </c>
      <c r="D167" s="311" t="s">
        <v>515</v>
      </c>
      <c r="E167" s="311" t="s">
        <v>314</v>
      </c>
      <c r="F167" s="312">
        <f>F168</f>
        <v>0</v>
      </c>
      <c r="G167" s="312">
        <f>G168</f>
        <v>0</v>
      </c>
      <c r="H167" s="312">
        <f>H168</f>
        <v>0</v>
      </c>
    </row>
    <row r="168" spans="1:8" ht="31.5" hidden="1" x14ac:dyDescent="0.25">
      <c r="A168" s="245" t="s">
        <v>467</v>
      </c>
      <c r="B168" s="317" t="s">
        <v>615</v>
      </c>
      <c r="C168" s="311" t="s">
        <v>114</v>
      </c>
      <c r="D168" s="311" t="s">
        <v>515</v>
      </c>
      <c r="E168" s="311" t="s">
        <v>468</v>
      </c>
      <c r="F168" s="312"/>
      <c r="G168" s="312"/>
      <c r="H168" s="312"/>
    </row>
    <row r="169" spans="1:8" hidden="1" x14ac:dyDescent="0.25">
      <c r="A169" s="194" t="s">
        <v>326</v>
      </c>
      <c r="B169" s="317" t="s">
        <v>615</v>
      </c>
      <c r="C169" s="311" t="s">
        <v>114</v>
      </c>
      <c r="D169" s="311" t="s">
        <v>515</v>
      </c>
      <c r="E169" s="311" t="s">
        <v>469</v>
      </c>
      <c r="F169" s="312">
        <f>F170+F171</f>
        <v>0</v>
      </c>
      <c r="G169" s="312">
        <f>G170+G171</f>
        <v>0</v>
      </c>
      <c r="H169" s="312">
        <f>H170+H171</f>
        <v>0</v>
      </c>
    </row>
    <row r="170" spans="1:8" hidden="1" x14ac:dyDescent="0.25">
      <c r="A170" s="245" t="s">
        <v>470</v>
      </c>
      <c r="B170" s="317" t="s">
        <v>615</v>
      </c>
      <c r="C170" s="311" t="s">
        <v>114</v>
      </c>
      <c r="D170" s="311" t="s">
        <v>515</v>
      </c>
      <c r="E170" s="311" t="s">
        <v>471</v>
      </c>
      <c r="F170" s="326"/>
      <c r="G170" s="326"/>
      <c r="H170" s="326"/>
    </row>
    <row r="171" spans="1:8" hidden="1" x14ac:dyDescent="0.25">
      <c r="A171" s="245" t="s">
        <v>270</v>
      </c>
      <c r="B171" s="317" t="s">
        <v>615</v>
      </c>
      <c r="C171" s="311" t="s">
        <v>114</v>
      </c>
      <c r="D171" s="311" t="s">
        <v>515</v>
      </c>
      <c r="E171" s="311" t="s">
        <v>472</v>
      </c>
      <c r="F171" s="326"/>
      <c r="G171" s="326"/>
      <c r="H171" s="326"/>
    </row>
    <row r="172" spans="1:8" ht="36.75" customHeight="1" x14ac:dyDescent="0.25">
      <c r="A172" s="350" t="s">
        <v>625</v>
      </c>
      <c r="B172" s="331" t="s">
        <v>615</v>
      </c>
      <c r="C172" s="313" t="s">
        <v>107</v>
      </c>
      <c r="D172" s="313" t="s">
        <v>626</v>
      </c>
      <c r="E172" s="313"/>
      <c r="F172" s="315">
        <f>F173</f>
        <v>225225</v>
      </c>
      <c r="G172" s="312">
        <f t="shared" ref="G172:H174" si="14">G173</f>
        <v>55000</v>
      </c>
      <c r="H172" s="312">
        <f t="shared" si="14"/>
        <v>55000</v>
      </c>
    </row>
    <row r="173" spans="1:8" ht="63" x14ac:dyDescent="0.25">
      <c r="A173" s="244" t="s">
        <v>596</v>
      </c>
      <c r="B173" s="327" t="s">
        <v>615</v>
      </c>
      <c r="C173" s="311" t="s">
        <v>107</v>
      </c>
      <c r="D173" s="311" t="s">
        <v>600</v>
      </c>
      <c r="E173" s="311"/>
      <c r="F173" s="312">
        <f>F174</f>
        <v>225225</v>
      </c>
      <c r="G173" s="312">
        <f t="shared" si="14"/>
        <v>55000</v>
      </c>
      <c r="H173" s="312">
        <f t="shared" si="14"/>
        <v>55000</v>
      </c>
    </row>
    <row r="174" spans="1:8" ht="31.5" x14ac:dyDescent="0.25">
      <c r="A174" s="211" t="s">
        <v>311</v>
      </c>
      <c r="B174" s="327" t="s">
        <v>615</v>
      </c>
      <c r="C174" s="311" t="s">
        <v>107</v>
      </c>
      <c r="D174" s="311" t="s">
        <v>600</v>
      </c>
      <c r="E174" s="311" t="s">
        <v>314</v>
      </c>
      <c r="F174" s="312">
        <f>F175</f>
        <v>225225</v>
      </c>
      <c r="G174" s="312">
        <f t="shared" si="14"/>
        <v>55000</v>
      </c>
      <c r="H174" s="312">
        <f t="shared" si="14"/>
        <v>55000</v>
      </c>
    </row>
    <row r="175" spans="1:8" s="115" customFormat="1" x14ac:dyDescent="0.25">
      <c r="A175" s="245" t="s">
        <v>295</v>
      </c>
      <c r="B175" s="327" t="s">
        <v>615</v>
      </c>
      <c r="C175" s="311" t="s">
        <v>107</v>
      </c>
      <c r="D175" s="311" t="s">
        <v>600</v>
      </c>
      <c r="E175" s="311" t="s">
        <v>468</v>
      </c>
      <c r="F175" s="312">
        <v>225225</v>
      </c>
      <c r="G175" s="312">
        <v>55000</v>
      </c>
      <c r="H175" s="312">
        <v>55000</v>
      </c>
    </row>
    <row r="176" spans="1:8" s="115" customFormat="1" ht="25.5" customHeight="1" x14ac:dyDescent="0.25">
      <c r="A176" s="238" t="s">
        <v>113</v>
      </c>
      <c r="B176" s="317" t="s">
        <v>615</v>
      </c>
      <c r="C176" s="313" t="s">
        <v>114</v>
      </c>
      <c r="D176" s="311"/>
      <c r="E176" s="311"/>
      <c r="F176" s="315">
        <f>F177+F222</f>
        <v>262419</v>
      </c>
      <c r="G176" s="315">
        <f>G177</f>
        <v>75514</v>
      </c>
      <c r="H176" s="315">
        <f>H177</f>
        <v>75514</v>
      </c>
    </row>
    <row r="177" spans="1:8" s="105" customFormat="1" ht="34.5" customHeight="1" x14ac:dyDescent="0.25">
      <c r="A177" s="287" t="s">
        <v>501</v>
      </c>
      <c r="B177" s="317" t="s">
        <v>615</v>
      </c>
      <c r="C177" s="313" t="s">
        <v>114</v>
      </c>
      <c r="D177" s="313" t="s">
        <v>363</v>
      </c>
      <c r="E177" s="313"/>
      <c r="F177" s="315">
        <f>F187+F213</f>
        <v>80600</v>
      </c>
      <c r="G177" s="315">
        <f>G187+G213</f>
        <v>75514</v>
      </c>
      <c r="H177" s="315">
        <f>H187+H213</f>
        <v>75514</v>
      </c>
    </row>
    <row r="178" spans="1:8" s="105" customFormat="1" ht="31.5" hidden="1" x14ac:dyDescent="0.25">
      <c r="A178" s="289" t="s">
        <v>364</v>
      </c>
      <c r="B178" s="317" t="s">
        <v>615</v>
      </c>
      <c r="C178" s="313" t="s">
        <v>368</v>
      </c>
      <c r="D178" s="313" t="s">
        <v>365</v>
      </c>
      <c r="E178" s="313"/>
      <c r="F178" s="315">
        <f>F181</f>
        <v>0</v>
      </c>
      <c r="G178" s="315">
        <f>G181</f>
        <v>0</v>
      </c>
      <c r="H178" s="315">
        <f>H181</f>
        <v>0</v>
      </c>
    </row>
    <row r="179" spans="1:8" ht="94.5" hidden="1" x14ac:dyDescent="0.25">
      <c r="A179" s="246" t="s">
        <v>502</v>
      </c>
      <c r="B179" s="317" t="s">
        <v>615</v>
      </c>
      <c r="C179" s="311" t="s">
        <v>368</v>
      </c>
      <c r="D179" s="311" t="s">
        <v>503</v>
      </c>
      <c r="E179" s="311"/>
      <c r="F179" s="312">
        <f>F180</f>
        <v>0</v>
      </c>
      <c r="G179" s="312">
        <f t="shared" ref="G179:H181" si="15">G180</f>
        <v>0</v>
      </c>
      <c r="H179" s="312">
        <f t="shared" si="15"/>
        <v>0</v>
      </c>
    </row>
    <row r="180" spans="1:8" ht="63" hidden="1" x14ac:dyDescent="0.25">
      <c r="A180" s="244" t="s">
        <v>332</v>
      </c>
      <c r="B180" s="317" t="s">
        <v>615</v>
      </c>
      <c r="C180" s="311" t="s">
        <v>368</v>
      </c>
      <c r="D180" s="311" t="s">
        <v>366</v>
      </c>
      <c r="E180" s="311"/>
      <c r="F180" s="312">
        <f>F181</f>
        <v>0</v>
      </c>
      <c r="G180" s="312">
        <f t="shared" si="15"/>
        <v>0</v>
      </c>
      <c r="H180" s="312">
        <f t="shared" si="15"/>
        <v>0</v>
      </c>
    </row>
    <row r="181" spans="1:8" ht="31.5" hidden="1" x14ac:dyDescent="0.25">
      <c r="A181" s="194" t="s">
        <v>325</v>
      </c>
      <c r="B181" s="317" t="s">
        <v>615</v>
      </c>
      <c r="C181" s="311" t="s">
        <v>368</v>
      </c>
      <c r="D181" s="311" t="s">
        <v>366</v>
      </c>
      <c r="E181" s="311" t="s">
        <v>314</v>
      </c>
      <c r="F181" s="312">
        <f>F182</f>
        <v>0</v>
      </c>
      <c r="G181" s="312">
        <f t="shared" si="15"/>
        <v>0</v>
      </c>
      <c r="H181" s="312">
        <f t="shared" si="15"/>
        <v>0</v>
      </c>
    </row>
    <row r="182" spans="1:8" ht="31.5" hidden="1" x14ac:dyDescent="0.25">
      <c r="A182" s="245" t="s">
        <v>504</v>
      </c>
      <c r="B182" s="317" t="s">
        <v>615</v>
      </c>
      <c r="C182" s="311" t="s">
        <v>368</v>
      </c>
      <c r="D182" s="311" t="s">
        <v>366</v>
      </c>
      <c r="E182" s="311" t="s">
        <v>505</v>
      </c>
      <c r="F182" s="312"/>
      <c r="G182" s="312"/>
      <c r="H182" s="312"/>
    </row>
    <row r="183" spans="1:8" ht="31.5" hidden="1" x14ac:dyDescent="0.25">
      <c r="A183" s="289" t="s">
        <v>506</v>
      </c>
      <c r="B183" s="317" t="s">
        <v>615</v>
      </c>
      <c r="C183" s="313" t="s">
        <v>114</v>
      </c>
      <c r="D183" s="313" t="s">
        <v>507</v>
      </c>
      <c r="E183" s="313"/>
      <c r="F183" s="315" t="e">
        <f>F186</f>
        <v>#REF!</v>
      </c>
      <c r="G183" s="315" t="e">
        <f>G186</f>
        <v>#REF!</v>
      </c>
      <c r="H183" s="315" t="e">
        <f>H186</f>
        <v>#REF!</v>
      </c>
    </row>
    <row r="184" spans="1:8" ht="31.5" hidden="1" x14ac:dyDescent="0.25">
      <c r="A184" s="246" t="s">
        <v>508</v>
      </c>
      <c r="B184" s="317" t="s">
        <v>615</v>
      </c>
      <c r="C184" s="311" t="s">
        <v>114</v>
      </c>
      <c r="D184" s="311" t="s">
        <v>509</v>
      </c>
      <c r="E184" s="311"/>
      <c r="F184" s="312" t="e">
        <f t="shared" ref="F184:H185" si="16">F185</f>
        <v>#REF!</v>
      </c>
      <c r="G184" s="312" t="e">
        <f t="shared" si="16"/>
        <v>#REF!</v>
      </c>
      <c r="H184" s="312" t="e">
        <f t="shared" si="16"/>
        <v>#REF!</v>
      </c>
    </row>
    <row r="185" spans="1:8" ht="63" hidden="1" x14ac:dyDescent="0.25">
      <c r="A185" s="244" t="s">
        <v>332</v>
      </c>
      <c r="B185" s="317" t="s">
        <v>615</v>
      </c>
      <c r="C185" s="311" t="s">
        <v>114</v>
      </c>
      <c r="D185" s="311" t="s">
        <v>510</v>
      </c>
      <c r="E185" s="311"/>
      <c r="F185" s="312" t="e">
        <f t="shared" si="16"/>
        <v>#REF!</v>
      </c>
      <c r="G185" s="312" t="e">
        <f t="shared" si="16"/>
        <v>#REF!</v>
      </c>
      <c r="H185" s="312" t="e">
        <f t="shared" si="16"/>
        <v>#REF!</v>
      </c>
    </row>
    <row r="186" spans="1:8" ht="31.5" hidden="1" x14ac:dyDescent="0.25">
      <c r="A186" s="194" t="s">
        <v>325</v>
      </c>
      <c r="B186" s="317" t="s">
        <v>615</v>
      </c>
      <c r="C186" s="311" t="s">
        <v>114</v>
      </c>
      <c r="D186" s="311" t="s">
        <v>510</v>
      </c>
      <c r="E186" s="311" t="s">
        <v>314</v>
      </c>
      <c r="F186" s="312" t="e">
        <f>#REF!</f>
        <v>#REF!</v>
      </c>
      <c r="G186" s="312" t="e">
        <f>#REF!</f>
        <v>#REF!</v>
      </c>
      <c r="H186" s="312" t="e">
        <f>#REF!</f>
        <v>#REF!</v>
      </c>
    </row>
    <row r="187" spans="1:8" x14ac:dyDescent="0.25">
      <c r="A187" s="289" t="s">
        <v>542</v>
      </c>
      <c r="B187" s="317" t="s">
        <v>615</v>
      </c>
      <c r="C187" s="313" t="s">
        <v>114</v>
      </c>
      <c r="D187" s="313" t="s">
        <v>370</v>
      </c>
      <c r="E187" s="313"/>
      <c r="F187" s="315">
        <f>F197+F205</f>
        <v>80600</v>
      </c>
      <c r="G187" s="315">
        <f>G197+G201+G205+G209</f>
        <v>66000</v>
      </c>
      <c r="H187" s="315">
        <f>H197+H201+H205+H209</f>
        <v>66000</v>
      </c>
    </row>
    <row r="188" spans="1:8" ht="31.5" hidden="1" x14ac:dyDescent="0.25">
      <c r="A188" s="194" t="s">
        <v>511</v>
      </c>
      <c r="B188" s="317" t="s">
        <v>615</v>
      </c>
      <c r="C188" s="311" t="s">
        <v>114</v>
      </c>
      <c r="D188" s="311" t="s">
        <v>512</v>
      </c>
      <c r="E188" s="311"/>
      <c r="F188" s="312">
        <f>F189+F192+F194</f>
        <v>0</v>
      </c>
      <c r="G188" s="312">
        <f>G189+G192+G194</f>
        <v>0</v>
      </c>
      <c r="H188" s="312">
        <f>H189+H192+H194</f>
        <v>0</v>
      </c>
    </row>
    <row r="189" spans="1:8" hidden="1" x14ac:dyDescent="0.25">
      <c r="A189" s="194" t="s">
        <v>479</v>
      </c>
      <c r="B189" s="317" t="s">
        <v>615</v>
      </c>
      <c r="C189" s="311" t="s">
        <v>114</v>
      </c>
      <c r="D189" s="311" t="s">
        <v>513</v>
      </c>
      <c r="E189" s="311" t="s">
        <v>313</v>
      </c>
      <c r="F189" s="312">
        <f>F190+F191</f>
        <v>0</v>
      </c>
      <c r="G189" s="312">
        <f>G190+G191</f>
        <v>0</v>
      </c>
      <c r="H189" s="312">
        <f>H190+H191</f>
        <v>0</v>
      </c>
    </row>
    <row r="190" spans="1:8" hidden="1" x14ac:dyDescent="0.25">
      <c r="A190" s="245" t="s">
        <v>481</v>
      </c>
      <c r="B190" s="317" t="s">
        <v>615</v>
      </c>
      <c r="C190" s="311" t="s">
        <v>114</v>
      </c>
      <c r="D190" s="311" t="s">
        <v>514</v>
      </c>
      <c r="E190" s="311" t="s">
        <v>482</v>
      </c>
      <c r="F190" s="312"/>
      <c r="G190" s="312"/>
      <c r="H190" s="312"/>
    </row>
    <row r="191" spans="1:8" ht="47.25" hidden="1" x14ac:dyDescent="0.25">
      <c r="A191" s="245" t="s">
        <v>483</v>
      </c>
      <c r="B191" s="317" t="s">
        <v>615</v>
      </c>
      <c r="C191" s="311" t="s">
        <v>114</v>
      </c>
      <c r="D191" s="311" t="s">
        <v>514</v>
      </c>
      <c r="E191" s="311" t="s">
        <v>484</v>
      </c>
      <c r="F191" s="312"/>
      <c r="G191" s="312"/>
      <c r="H191" s="312"/>
    </row>
    <row r="192" spans="1:8" ht="31.5" hidden="1" x14ac:dyDescent="0.25">
      <c r="A192" s="194" t="s">
        <v>325</v>
      </c>
      <c r="B192" s="317" t="s">
        <v>615</v>
      </c>
      <c r="C192" s="311" t="s">
        <v>114</v>
      </c>
      <c r="D192" s="311" t="s">
        <v>515</v>
      </c>
      <c r="E192" s="311" t="s">
        <v>314</v>
      </c>
      <c r="F192" s="312">
        <f>F193</f>
        <v>0</v>
      </c>
      <c r="G192" s="312">
        <f>G193</f>
        <v>0</v>
      </c>
      <c r="H192" s="312">
        <f>H193</f>
        <v>0</v>
      </c>
    </row>
    <row r="193" spans="1:8" ht="31.5" hidden="1" x14ac:dyDescent="0.25">
      <c r="A193" s="245" t="s">
        <v>467</v>
      </c>
      <c r="B193" s="317" t="s">
        <v>615</v>
      </c>
      <c r="C193" s="311" t="s">
        <v>114</v>
      </c>
      <c r="D193" s="311" t="s">
        <v>515</v>
      </c>
      <c r="E193" s="311" t="s">
        <v>468</v>
      </c>
      <c r="F193" s="312"/>
      <c r="G193" s="312"/>
      <c r="H193" s="312"/>
    </row>
    <row r="194" spans="1:8" hidden="1" x14ac:dyDescent="0.25">
      <c r="A194" s="194" t="s">
        <v>326</v>
      </c>
      <c r="B194" s="317" t="s">
        <v>615</v>
      </c>
      <c r="C194" s="311" t="s">
        <v>114</v>
      </c>
      <c r="D194" s="311" t="s">
        <v>515</v>
      </c>
      <c r="E194" s="311" t="s">
        <v>469</v>
      </c>
      <c r="F194" s="312">
        <f>F195+F196</f>
        <v>0</v>
      </c>
      <c r="G194" s="312">
        <f>G195+G196</f>
        <v>0</v>
      </c>
      <c r="H194" s="312">
        <f>H195+H196</f>
        <v>0</v>
      </c>
    </row>
    <row r="195" spans="1:8" hidden="1" x14ac:dyDescent="0.25">
      <c r="A195" s="245" t="s">
        <v>470</v>
      </c>
      <c r="B195" s="317" t="s">
        <v>615</v>
      </c>
      <c r="C195" s="311" t="s">
        <v>114</v>
      </c>
      <c r="D195" s="311" t="s">
        <v>515</v>
      </c>
      <c r="E195" s="311" t="s">
        <v>471</v>
      </c>
      <c r="F195" s="326"/>
      <c r="G195" s="326"/>
      <c r="H195" s="326"/>
    </row>
    <row r="196" spans="1:8" hidden="1" x14ac:dyDescent="0.25">
      <c r="A196" s="245" t="s">
        <v>270</v>
      </c>
      <c r="B196" s="317" t="s">
        <v>615</v>
      </c>
      <c r="C196" s="311" t="s">
        <v>114</v>
      </c>
      <c r="D196" s="311" t="s">
        <v>515</v>
      </c>
      <c r="E196" s="311" t="s">
        <v>472</v>
      </c>
      <c r="F196" s="326"/>
      <c r="G196" s="326"/>
      <c r="H196" s="326"/>
    </row>
    <row r="197" spans="1:8" ht="31.5" x14ac:dyDescent="0.25">
      <c r="A197" s="281" t="s">
        <v>543</v>
      </c>
      <c r="B197" s="331" t="s">
        <v>615</v>
      </c>
      <c r="C197" s="313" t="s">
        <v>114</v>
      </c>
      <c r="D197" s="313" t="s">
        <v>512</v>
      </c>
      <c r="E197" s="313"/>
      <c r="F197" s="315">
        <f>F198</f>
        <v>80600</v>
      </c>
      <c r="G197" s="312">
        <f t="shared" ref="G197:H199" si="17">G198</f>
        <v>55000</v>
      </c>
      <c r="H197" s="312">
        <f t="shared" si="17"/>
        <v>55000</v>
      </c>
    </row>
    <row r="198" spans="1:8" ht="63" x14ac:dyDescent="0.25">
      <c r="A198" s="244" t="s">
        <v>596</v>
      </c>
      <c r="B198" s="327" t="s">
        <v>615</v>
      </c>
      <c r="C198" s="313" t="s">
        <v>114</v>
      </c>
      <c r="D198" s="311" t="s">
        <v>433</v>
      </c>
      <c r="E198" s="311"/>
      <c r="F198" s="312">
        <f>F199</f>
        <v>80600</v>
      </c>
      <c r="G198" s="312">
        <f t="shared" si="17"/>
        <v>55000</v>
      </c>
      <c r="H198" s="312">
        <f t="shared" si="17"/>
        <v>55000</v>
      </c>
    </row>
    <row r="199" spans="1:8" ht="31.5" x14ac:dyDescent="0.25">
      <c r="A199" s="211" t="s">
        <v>311</v>
      </c>
      <c r="B199" s="327" t="s">
        <v>615</v>
      </c>
      <c r="C199" s="313" t="s">
        <v>114</v>
      </c>
      <c r="D199" s="311" t="s">
        <v>433</v>
      </c>
      <c r="E199" s="311" t="s">
        <v>314</v>
      </c>
      <c r="F199" s="312">
        <f>F200</f>
        <v>80600</v>
      </c>
      <c r="G199" s="312">
        <f t="shared" si="17"/>
        <v>55000</v>
      </c>
      <c r="H199" s="312">
        <f t="shared" si="17"/>
        <v>55000</v>
      </c>
    </row>
    <row r="200" spans="1:8" s="115" customFormat="1" x14ac:dyDescent="0.25">
      <c r="A200" s="245" t="s">
        <v>295</v>
      </c>
      <c r="B200" s="327" t="s">
        <v>615</v>
      </c>
      <c r="C200" s="313" t="s">
        <v>114</v>
      </c>
      <c r="D200" s="311" t="s">
        <v>433</v>
      </c>
      <c r="E200" s="311" t="s">
        <v>468</v>
      </c>
      <c r="F200" s="312">
        <v>80600</v>
      </c>
      <c r="G200" s="312">
        <v>55000</v>
      </c>
      <c r="H200" s="312">
        <v>55000</v>
      </c>
    </row>
    <row r="201" spans="1:8" ht="31.5" hidden="1" x14ac:dyDescent="0.25">
      <c r="A201" s="282" t="s">
        <v>578</v>
      </c>
      <c r="B201" s="327" t="s">
        <v>615</v>
      </c>
      <c r="C201" s="313" t="s">
        <v>114</v>
      </c>
      <c r="D201" s="311" t="s">
        <v>544</v>
      </c>
      <c r="E201" s="311"/>
      <c r="F201" s="312">
        <f>F202</f>
        <v>0</v>
      </c>
      <c r="G201" s="312">
        <f t="shared" ref="G201:H203" si="18">G202</f>
        <v>9000</v>
      </c>
      <c r="H201" s="312">
        <f t="shared" si="18"/>
        <v>9000</v>
      </c>
    </row>
    <row r="202" spans="1:8" ht="63" hidden="1" x14ac:dyDescent="0.25">
      <c r="A202" s="244" t="s">
        <v>429</v>
      </c>
      <c r="B202" s="327" t="s">
        <v>615</v>
      </c>
      <c r="C202" s="313" t="s">
        <v>114</v>
      </c>
      <c r="D202" s="311" t="s">
        <v>437</v>
      </c>
      <c r="E202" s="311"/>
      <c r="F202" s="312">
        <f>F203</f>
        <v>0</v>
      </c>
      <c r="G202" s="312">
        <f t="shared" si="18"/>
        <v>9000</v>
      </c>
      <c r="H202" s="312">
        <f t="shared" si="18"/>
        <v>9000</v>
      </c>
    </row>
    <row r="203" spans="1:8" ht="31.5" hidden="1" x14ac:dyDescent="0.25">
      <c r="A203" s="194" t="s">
        <v>325</v>
      </c>
      <c r="B203" s="327" t="s">
        <v>615</v>
      </c>
      <c r="C203" s="313" t="s">
        <v>114</v>
      </c>
      <c r="D203" s="311" t="s">
        <v>437</v>
      </c>
      <c r="E203" s="311" t="s">
        <v>314</v>
      </c>
      <c r="F203" s="312">
        <f>F204</f>
        <v>0</v>
      </c>
      <c r="G203" s="312">
        <f t="shared" si="18"/>
        <v>9000</v>
      </c>
      <c r="H203" s="312">
        <f t="shared" si="18"/>
        <v>9000</v>
      </c>
    </row>
    <row r="204" spans="1:8" s="115" customFormat="1" hidden="1" x14ac:dyDescent="0.25">
      <c r="A204" s="245" t="s">
        <v>295</v>
      </c>
      <c r="B204" s="327" t="s">
        <v>615</v>
      </c>
      <c r="C204" s="313" t="s">
        <v>114</v>
      </c>
      <c r="D204" s="311" t="s">
        <v>437</v>
      </c>
      <c r="E204" s="311" t="s">
        <v>468</v>
      </c>
      <c r="F204" s="312">
        <v>0</v>
      </c>
      <c r="G204" s="312">
        <v>9000</v>
      </c>
      <c r="H204" s="312">
        <v>9000</v>
      </c>
    </row>
    <row r="205" spans="1:8" ht="31.5" x14ac:dyDescent="0.25">
      <c r="A205" s="241" t="s">
        <v>627</v>
      </c>
      <c r="B205" s="331" t="s">
        <v>615</v>
      </c>
      <c r="C205" s="313" t="s">
        <v>114</v>
      </c>
      <c r="D205" s="313" t="s">
        <v>545</v>
      </c>
      <c r="E205" s="313"/>
      <c r="F205" s="315">
        <f>F206</f>
        <v>0</v>
      </c>
      <c r="G205" s="312">
        <f t="shared" ref="G205:H207" si="19">G206</f>
        <v>1000</v>
      </c>
      <c r="H205" s="312">
        <f t="shared" si="19"/>
        <v>1000</v>
      </c>
    </row>
    <row r="206" spans="1:8" ht="63" x14ac:dyDescent="0.25">
      <c r="A206" s="244" t="s">
        <v>596</v>
      </c>
      <c r="B206" s="327" t="s">
        <v>615</v>
      </c>
      <c r="C206" s="313" t="s">
        <v>114</v>
      </c>
      <c r="D206" s="311" t="s">
        <v>435</v>
      </c>
      <c r="E206" s="311"/>
      <c r="F206" s="312">
        <f>F207</f>
        <v>0</v>
      </c>
      <c r="G206" s="312">
        <f t="shared" si="19"/>
        <v>1000</v>
      </c>
      <c r="H206" s="312">
        <f t="shared" si="19"/>
        <v>1000</v>
      </c>
    </row>
    <row r="207" spans="1:8" ht="31.5" x14ac:dyDescent="0.25">
      <c r="A207" s="211" t="s">
        <v>311</v>
      </c>
      <c r="B207" s="327" t="s">
        <v>615</v>
      </c>
      <c r="C207" s="313" t="s">
        <v>114</v>
      </c>
      <c r="D207" s="311" t="s">
        <v>435</v>
      </c>
      <c r="E207" s="311" t="s">
        <v>314</v>
      </c>
      <c r="F207" s="312">
        <f>F208</f>
        <v>0</v>
      </c>
      <c r="G207" s="312">
        <f t="shared" si="19"/>
        <v>1000</v>
      </c>
      <c r="H207" s="312">
        <f t="shared" si="19"/>
        <v>1000</v>
      </c>
    </row>
    <row r="208" spans="1:8" s="115" customFormat="1" x14ac:dyDescent="0.25">
      <c r="A208" s="245" t="s">
        <v>295</v>
      </c>
      <c r="B208" s="327" t="s">
        <v>615</v>
      </c>
      <c r="C208" s="313" t="s">
        <v>114</v>
      </c>
      <c r="D208" s="311" t="s">
        <v>435</v>
      </c>
      <c r="E208" s="311" t="s">
        <v>468</v>
      </c>
      <c r="F208" s="312">
        <v>0</v>
      </c>
      <c r="G208" s="312">
        <v>1000</v>
      </c>
      <c r="H208" s="312">
        <v>1000</v>
      </c>
    </row>
    <row r="209" spans="1:8" ht="31.5" hidden="1" x14ac:dyDescent="0.25">
      <c r="A209" s="282" t="s">
        <v>546</v>
      </c>
      <c r="B209" s="327" t="s">
        <v>615</v>
      </c>
      <c r="C209" s="313" t="s">
        <v>114</v>
      </c>
      <c r="D209" s="311" t="s">
        <v>547</v>
      </c>
      <c r="E209" s="311"/>
      <c r="F209" s="312">
        <f>F210</f>
        <v>0</v>
      </c>
      <c r="G209" s="312">
        <f t="shared" ref="G209:H211" si="20">G210</f>
        <v>1000</v>
      </c>
      <c r="H209" s="312">
        <f t="shared" si="20"/>
        <v>1000</v>
      </c>
    </row>
    <row r="210" spans="1:8" ht="63" hidden="1" x14ac:dyDescent="0.25">
      <c r="A210" s="244" t="s">
        <v>429</v>
      </c>
      <c r="B210" s="327" t="s">
        <v>615</v>
      </c>
      <c r="C210" s="313" t="s">
        <v>114</v>
      </c>
      <c r="D210" s="311" t="s">
        <v>436</v>
      </c>
      <c r="E210" s="311"/>
      <c r="F210" s="312">
        <f>F211</f>
        <v>0</v>
      </c>
      <c r="G210" s="312">
        <f t="shared" si="20"/>
        <v>1000</v>
      </c>
      <c r="H210" s="312">
        <f t="shared" si="20"/>
        <v>1000</v>
      </c>
    </row>
    <row r="211" spans="1:8" ht="31.5" hidden="1" x14ac:dyDescent="0.25">
      <c r="A211" s="194" t="s">
        <v>325</v>
      </c>
      <c r="B211" s="327" t="s">
        <v>615</v>
      </c>
      <c r="C211" s="313" t="s">
        <v>114</v>
      </c>
      <c r="D211" s="311" t="s">
        <v>436</v>
      </c>
      <c r="E211" s="311" t="s">
        <v>314</v>
      </c>
      <c r="F211" s="312">
        <f>F212</f>
        <v>0</v>
      </c>
      <c r="G211" s="312">
        <f t="shared" si="20"/>
        <v>1000</v>
      </c>
      <c r="H211" s="312">
        <f t="shared" si="20"/>
        <v>1000</v>
      </c>
    </row>
    <row r="212" spans="1:8" s="115" customFormat="1" hidden="1" x14ac:dyDescent="0.25">
      <c r="A212" s="245" t="s">
        <v>295</v>
      </c>
      <c r="B212" s="327" t="s">
        <v>615</v>
      </c>
      <c r="C212" s="313" t="s">
        <v>114</v>
      </c>
      <c r="D212" s="311" t="s">
        <v>436</v>
      </c>
      <c r="E212" s="311" t="s">
        <v>468</v>
      </c>
      <c r="F212" s="312">
        <v>0</v>
      </c>
      <c r="G212" s="312">
        <v>1000</v>
      </c>
      <c r="H212" s="312">
        <v>1000</v>
      </c>
    </row>
    <row r="213" spans="1:8" ht="47.25" x14ac:dyDescent="0.25">
      <c r="A213" s="238" t="s">
        <v>549</v>
      </c>
      <c r="B213" s="317" t="s">
        <v>615</v>
      </c>
      <c r="C213" s="313" t="s">
        <v>114</v>
      </c>
      <c r="D213" s="313" t="s">
        <v>374</v>
      </c>
      <c r="E213" s="313"/>
      <c r="F213" s="315">
        <f>F214+F218</f>
        <v>0</v>
      </c>
      <c r="G213" s="315">
        <f>G214+G218</f>
        <v>9514</v>
      </c>
      <c r="H213" s="315">
        <f>H214+H218</f>
        <v>9514</v>
      </c>
    </row>
    <row r="214" spans="1:8" ht="31.5" hidden="1" x14ac:dyDescent="0.25">
      <c r="A214" s="239" t="s">
        <v>548</v>
      </c>
      <c r="B214" s="327" t="s">
        <v>615</v>
      </c>
      <c r="C214" s="311" t="s">
        <v>114</v>
      </c>
      <c r="D214" s="311" t="s">
        <v>516</v>
      </c>
      <c r="E214" s="311"/>
      <c r="F214" s="312">
        <f>F215</f>
        <v>0</v>
      </c>
      <c r="G214" s="312">
        <f t="shared" ref="G214:H216" si="21">G215</f>
        <v>7198</v>
      </c>
      <c r="H214" s="312">
        <f t="shared" si="21"/>
        <v>7198</v>
      </c>
    </row>
    <row r="215" spans="1:8" ht="63" hidden="1" x14ac:dyDescent="0.25">
      <c r="A215" s="244" t="s">
        <v>429</v>
      </c>
      <c r="B215" s="327" t="s">
        <v>615</v>
      </c>
      <c r="C215" s="311" t="s">
        <v>114</v>
      </c>
      <c r="D215" s="311" t="s">
        <v>375</v>
      </c>
      <c r="E215" s="311"/>
      <c r="F215" s="312">
        <f>F216</f>
        <v>0</v>
      </c>
      <c r="G215" s="312">
        <f t="shared" si="21"/>
        <v>7198</v>
      </c>
      <c r="H215" s="312">
        <f t="shared" si="21"/>
        <v>7198</v>
      </c>
    </row>
    <row r="216" spans="1:8" ht="31.5" hidden="1" x14ac:dyDescent="0.25">
      <c r="A216" s="194" t="s">
        <v>325</v>
      </c>
      <c r="B216" s="327" t="s">
        <v>615</v>
      </c>
      <c r="C216" s="311" t="s">
        <v>114</v>
      </c>
      <c r="D216" s="311" t="s">
        <v>375</v>
      </c>
      <c r="E216" s="311" t="s">
        <v>314</v>
      </c>
      <c r="F216" s="312">
        <f>F217</f>
        <v>0</v>
      </c>
      <c r="G216" s="312">
        <f t="shared" si="21"/>
        <v>7198</v>
      </c>
      <c r="H216" s="312">
        <f t="shared" si="21"/>
        <v>7198</v>
      </c>
    </row>
    <row r="217" spans="1:8" hidden="1" x14ac:dyDescent="0.25">
      <c r="A217" s="245" t="s">
        <v>295</v>
      </c>
      <c r="B217" s="327" t="s">
        <v>615</v>
      </c>
      <c r="C217" s="311" t="s">
        <v>114</v>
      </c>
      <c r="D217" s="311" t="s">
        <v>375</v>
      </c>
      <c r="E217" s="311" t="s">
        <v>468</v>
      </c>
      <c r="F217" s="312">
        <v>0</v>
      </c>
      <c r="G217" s="312">
        <v>7198</v>
      </c>
      <c r="H217" s="312">
        <v>7198</v>
      </c>
    </row>
    <row r="218" spans="1:8" ht="47.25" x14ac:dyDescent="0.25">
      <c r="A218" s="238" t="s">
        <v>628</v>
      </c>
      <c r="B218" s="331" t="s">
        <v>615</v>
      </c>
      <c r="C218" s="313" t="s">
        <v>114</v>
      </c>
      <c r="D218" s="313" t="s">
        <v>550</v>
      </c>
      <c r="E218" s="313"/>
      <c r="F218" s="315">
        <f>F219</f>
        <v>0</v>
      </c>
      <c r="G218" s="312">
        <f t="shared" ref="G218:H220" si="22">G219</f>
        <v>2316</v>
      </c>
      <c r="H218" s="312">
        <f t="shared" si="22"/>
        <v>2316</v>
      </c>
    </row>
    <row r="219" spans="1:8" ht="63" x14ac:dyDescent="0.25">
      <c r="A219" s="244" t="s">
        <v>596</v>
      </c>
      <c r="B219" s="327" t="s">
        <v>615</v>
      </c>
      <c r="C219" s="311" t="s">
        <v>114</v>
      </c>
      <c r="D219" s="311" t="s">
        <v>439</v>
      </c>
      <c r="E219" s="311"/>
      <c r="F219" s="312">
        <f>F220</f>
        <v>0</v>
      </c>
      <c r="G219" s="312">
        <f t="shared" si="22"/>
        <v>2316</v>
      </c>
      <c r="H219" s="312">
        <f t="shared" si="22"/>
        <v>2316</v>
      </c>
    </row>
    <row r="220" spans="1:8" ht="31.5" x14ac:dyDescent="0.25">
      <c r="A220" s="211" t="s">
        <v>311</v>
      </c>
      <c r="B220" s="327" t="s">
        <v>615</v>
      </c>
      <c r="C220" s="311" t="s">
        <v>114</v>
      </c>
      <c r="D220" s="311" t="s">
        <v>439</v>
      </c>
      <c r="E220" s="311" t="s">
        <v>314</v>
      </c>
      <c r="F220" s="312">
        <f>F221</f>
        <v>0</v>
      </c>
      <c r="G220" s="312">
        <f t="shared" si="22"/>
        <v>2316</v>
      </c>
      <c r="H220" s="312">
        <f t="shared" si="22"/>
        <v>2316</v>
      </c>
    </row>
    <row r="221" spans="1:8" x14ac:dyDescent="0.25">
      <c r="A221" s="245" t="s">
        <v>295</v>
      </c>
      <c r="B221" s="327" t="s">
        <v>615</v>
      </c>
      <c r="C221" s="311" t="s">
        <v>114</v>
      </c>
      <c r="D221" s="311" t="s">
        <v>439</v>
      </c>
      <c r="E221" s="311" t="s">
        <v>468</v>
      </c>
      <c r="F221" s="312">
        <v>0</v>
      </c>
      <c r="G221" s="312">
        <v>2316</v>
      </c>
      <c r="H221" s="312">
        <v>2316</v>
      </c>
    </row>
    <row r="222" spans="1:8" ht="47.25" x14ac:dyDescent="0.25">
      <c r="A222" s="329" t="s">
        <v>307</v>
      </c>
      <c r="B222" s="317" t="s">
        <v>615</v>
      </c>
      <c r="C222" s="330" t="s">
        <v>114</v>
      </c>
      <c r="D222" s="330" t="s">
        <v>575</v>
      </c>
      <c r="E222" s="311"/>
      <c r="F222" s="333">
        <f>F223</f>
        <v>181819</v>
      </c>
      <c r="G222" s="312"/>
      <c r="H222" s="312"/>
    </row>
    <row r="223" spans="1:8" ht="47.25" customHeight="1" x14ac:dyDescent="0.25">
      <c r="A223" s="329" t="s">
        <v>308</v>
      </c>
      <c r="B223" s="317" t="s">
        <v>615</v>
      </c>
      <c r="C223" s="330" t="s">
        <v>114</v>
      </c>
      <c r="D223" s="330" t="s">
        <v>574</v>
      </c>
      <c r="E223" s="311"/>
      <c r="F223" s="333">
        <f>F224</f>
        <v>181819</v>
      </c>
      <c r="G223" s="312"/>
      <c r="H223" s="312"/>
    </row>
    <row r="224" spans="1:8" ht="39.75" customHeight="1" x14ac:dyDescent="0.25">
      <c r="A224" s="245" t="s">
        <v>517</v>
      </c>
      <c r="B224" s="327" t="s">
        <v>615</v>
      </c>
      <c r="C224" s="311" t="s">
        <v>114</v>
      </c>
      <c r="D224" s="311" t="s">
        <v>310</v>
      </c>
      <c r="E224" s="311"/>
      <c r="F224" s="312">
        <f>F225</f>
        <v>181819</v>
      </c>
      <c r="G224" s="315">
        <f>G225</f>
        <v>34000</v>
      </c>
      <c r="H224" s="315">
        <f>H225</f>
        <v>34000</v>
      </c>
    </row>
    <row r="225" spans="1:8" ht="30.75" customHeight="1" x14ac:dyDescent="0.25">
      <c r="A225" s="245" t="s">
        <v>311</v>
      </c>
      <c r="B225" s="327" t="s">
        <v>615</v>
      </c>
      <c r="C225" s="311" t="s">
        <v>114</v>
      </c>
      <c r="D225" s="311" t="s">
        <v>310</v>
      </c>
      <c r="E225" s="311" t="s">
        <v>314</v>
      </c>
      <c r="F225" s="312">
        <f>F226</f>
        <v>181819</v>
      </c>
      <c r="G225" s="315">
        <f>G227</f>
        <v>34000</v>
      </c>
      <c r="H225" s="315">
        <f>H227</f>
        <v>34000</v>
      </c>
    </row>
    <row r="226" spans="1:8" ht="24" customHeight="1" x14ac:dyDescent="0.25">
      <c r="A226" s="245" t="s">
        <v>295</v>
      </c>
      <c r="B226" s="327" t="s">
        <v>615</v>
      </c>
      <c r="C226" s="311" t="s">
        <v>114</v>
      </c>
      <c r="D226" s="311" t="s">
        <v>310</v>
      </c>
      <c r="E226" s="311" t="s">
        <v>468</v>
      </c>
      <c r="F226" s="312">
        <v>181819</v>
      </c>
      <c r="G226" s="312">
        <v>2316</v>
      </c>
      <c r="H226" s="312">
        <v>2316</v>
      </c>
    </row>
    <row r="227" spans="1:8" ht="19.5" customHeight="1" x14ac:dyDescent="0.25">
      <c r="A227" s="241" t="s">
        <v>303</v>
      </c>
      <c r="B227" s="317" t="s">
        <v>615</v>
      </c>
      <c r="C227" s="313" t="s">
        <v>278</v>
      </c>
      <c r="D227" s="311"/>
      <c r="E227" s="311"/>
      <c r="F227" s="315">
        <f>F228+F241</f>
        <v>15000</v>
      </c>
      <c r="G227" s="315">
        <f>G228+G241</f>
        <v>34000</v>
      </c>
      <c r="H227" s="315">
        <f>H228+H241</f>
        <v>34000</v>
      </c>
    </row>
    <row r="228" spans="1:8" ht="38.25" customHeight="1" x14ac:dyDescent="0.25">
      <c r="A228" s="241" t="s">
        <v>305</v>
      </c>
      <c r="B228" s="317" t="s">
        <v>615</v>
      </c>
      <c r="C228" s="313" t="s">
        <v>304</v>
      </c>
      <c r="D228" s="311"/>
      <c r="E228" s="311"/>
      <c r="F228" s="315">
        <f>F229+F235</f>
        <v>4000</v>
      </c>
      <c r="G228" s="315">
        <f>G229+G235</f>
        <v>26000</v>
      </c>
      <c r="H228" s="315">
        <f>H229+H235</f>
        <v>26000</v>
      </c>
    </row>
    <row r="229" spans="1:8" ht="38.25" customHeight="1" x14ac:dyDescent="0.25">
      <c r="A229" s="241" t="s">
        <v>551</v>
      </c>
      <c r="B229" s="317" t="s">
        <v>615</v>
      </c>
      <c r="C229" s="313" t="s">
        <v>304</v>
      </c>
      <c r="D229" s="313" t="s">
        <v>318</v>
      </c>
      <c r="E229" s="311"/>
      <c r="F229" s="315">
        <f>F230</f>
        <v>4000</v>
      </c>
      <c r="G229" s="315">
        <f t="shared" ref="G229:H233" si="23">G230</f>
        <v>13000</v>
      </c>
      <c r="H229" s="315">
        <f t="shared" si="23"/>
        <v>13000</v>
      </c>
    </row>
    <row r="230" spans="1:8" ht="38.25" customHeight="1" x14ac:dyDescent="0.25">
      <c r="A230" s="241" t="s">
        <v>447</v>
      </c>
      <c r="B230" s="317" t="s">
        <v>615</v>
      </c>
      <c r="C230" s="313" t="s">
        <v>304</v>
      </c>
      <c r="D230" s="313" t="s">
        <v>448</v>
      </c>
      <c r="E230" s="311"/>
      <c r="F230" s="315">
        <f>F231</f>
        <v>4000</v>
      </c>
      <c r="G230" s="315">
        <f t="shared" si="23"/>
        <v>13000</v>
      </c>
      <c r="H230" s="315">
        <f t="shared" si="23"/>
        <v>13000</v>
      </c>
    </row>
    <row r="231" spans="1:8" ht="47.25" x14ac:dyDescent="0.25">
      <c r="A231" s="241" t="s">
        <v>554</v>
      </c>
      <c r="B231" s="331" t="s">
        <v>615</v>
      </c>
      <c r="C231" s="313" t="s">
        <v>304</v>
      </c>
      <c r="D231" s="313" t="s">
        <v>552</v>
      </c>
      <c r="E231" s="313"/>
      <c r="F231" s="315">
        <f>F232</f>
        <v>4000</v>
      </c>
      <c r="G231" s="312">
        <f t="shared" si="23"/>
        <v>13000</v>
      </c>
      <c r="H231" s="312">
        <f t="shared" si="23"/>
        <v>13000</v>
      </c>
    </row>
    <row r="232" spans="1:8" ht="63" x14ac:dyDescent="0.25">
      <c r="A232" s="244" t="s">
        <v>596</v>
      </c>
      <c r="B232" s="327" t="s">
        <v>615</v>
      </c>
      <c r="C232" s="311" t="s">
        <v>304</v>
      </c>
      <c r="D232" s="311" t="s">
        <v>449</v>
      </c>
      <c r="E232" s="311"/>
      <c r="F232" s="312">
        <f>F233</f>
        <v>4000</v>
      </c>
      <c r="G232" s="312">
        <f t="shared" si="23"/>
        <v>13000</v>
      </c>
      <c r="H232" s="312">
        <f t="shared" si="23"/>
        <v>13000</v>
      </c>
    </row>
    <row r="233" spans="1:8" ht="31.5" x14ac:dyDescent="0.25">
      <c r="A233" s="211" t="s">
        <v>311</v>
      </c>
      <c r="B233" s="327" t="s">
        <v>615</v>
      </c>
      <c r="C233" s="311" t="s">
        <v>304</v>
      </c>
      <c r="D233" s="311" t="s">
        <v>449</v>
      </c>
      <c r="E233" s="311" t="s">
        <v>314</v>
      </c>
      <c r="F233" s="312">
        <f>F234</f>
        <v>4000</v>
      </c>
      <c r="G233" s="312">
        <f t="shared" si="23"/>
        <v>13000</v>
      </c>
      <c r="H233" s="312">
        <f t="shared" si="23"/>
        <v>13000</v>
      </c>
    </row>
    <row r="234" spans="1:8" x14ac:dyDescent="0.25">
      <c r="A234" s="245" t="s">
        <v>295</v>
      </c>
      <c r="B234" s="327" t="s">
        <v>615</v>
      </c>
      <c r="C234" s="311" t="s">
        <v>304</v>
      </c>
      <c r="D234" s="311" t="s">
        <v>449</v>
      </c>
      <c r="E234" s="311" t="s">
        <v>468</v>
      </c>
      <c r="F234" s="312">
        <v>4000</v>
      </c>
      <c r="G234" s="312">
        <v>13000</v>
      </c>
      <c r="H234" s="312">
        <v>13000</v>
      </c>
    </row>
    <row r="235" spans="1:8" ht="38.25" customHeight="1" x14ac:dyDescent="0.25">
      <c r="A235" s="290" t="s">
        <v>553</v>
      </c>
      <c r="B235" s="317" t="s">
        <v>615</v>
      </c>
      <c r="C235" s="313" t="s">
        <v>304</v>
      </c>
      <c r="D235" s="313" t="s">
        <v>377</v>
      </c>
      <c r="E235" s="311"/>
      <c r="F235" s="315">
        <f>F236</f>
        <v>0</v>
      </c>
      <c r="G235" s="315">
        <f t="shared" ref="G235:H239" si="24">G236</f>
        <v>13000</v>
      </c>
      <c r="H235" s="315">
        <f t="shared" si="24"/>
        <v>13000</v>
      </c>
    </row>
    <row r="236" spans="1:8" ht="38.25" customHeight="1" x14ac:dyDescent="0.25">
      <c r="A236" s="241" t="s">
        <v>453</v>
      </c>
      <c r="B236" s="317" t="s">
        <v>615</v>
      </c>
      <c r="C236" s="313" t="s">
        <v>304</v>
      </c>
      <c r="D236" s="313" t="s">
        <v>456</v>
      </c>
      <c r="E236" s="311"/>
      <c r="F236" s="315">
        <f>F237</f>
        <v>0</v>
      </c>
      <c r="G236" s="315">
        <f t="shared" si="24"/>
        <v>13000</v>
      </c>
      <c r="H236" s="315">
        <f t="shared" si="24"/>
        <v>13000</v>
      </c>
    </row>
    <row r="237" spans="1:8" ht="47.25" x14ac:dyDescent="0.25">
      <c r="A237" s="241" t="s">
        <v>554</v>
      </c>
      <c r="B237" s="331" t="s">
        <v>615</v>
      </c>
      <c r="C237" s="313" t="s">
        <v>304</v>
      </c>
      <c r="D237" s="313" t="s">
        <v>457</v>
      </c>
      <c r="E237" s="313"/>
      <c r="F237" s="315">
        <f>F238</f>
        <v>0</v>
      </c>
      <c r="G237" s="312">
        <f t="shared" si="24"/>
        <v>13000</v>
      </c>
      <c r="H237" s="312">
        <f t="shared" si="24"/>
        <v>13000</v>
      </c>
    </row>
    <row r="238" spans="1:8" ht="63" x14ac:dyDescent="0.25">
      <c r="A238" s="244" t="s">
        <v>596</v>
      </c>
      <c r="B238" s="327" t="s">
        <v>615</v>
      </c>
      <c r="C238" s="311" t="s">
        <v>304</v>
      </c>
      <c r="D238" s="311" t="s">
        <v>457</v>
      </c>
      <c r="E238" s="311"/>
      <c r="F238" s="312">
        <f>F239</f>
        <v>0</v>
      </c>
      <c r="G238" s="312">
        <f t="shared" si="24"/>
        <v>13000</v>
      </c>
      <c r="H238" s="312">
        <f t="shared" si="24"/>
        <v>13000</v>
      </c>
    </row>
    <row r="239" spans="1:8" ht="31.5" x14ac:dyDescent="0.25">
      <c r="A239" s="211" t="s">
        <v>311</v>
      </c>
      <c r="B239" s="327" t="s">
        <v>615</v>
      </c>
      <c r="C239" s="311" t="s">
        <v>304</v>
      </c>
      <c r="D239" s="311" t="s">
        <v>457</v>
      </c>
      <c r="E239" s="311" t="s">
        <v>314</v>
      </c>
      <c r="F239" s="312">
        <f>F240</f>
        <v>0</v>
      </c>
      <c r="G239" s="312">
        <f t="shared" si="24"/>
        <v>13000</v>
      </c>
      <c r="H239" s="312">
        <f t="shared" si="24"/>
        <v>13000</v>
      </c>
    </row>
    <row r="240" spans="1:8" x14ac:dyDescent="0.25">
      <c r="A240" s="245" t="s">
        <v>295</v>
      </c>
      <c r="B240" s="327" t="s">
        <v>615</v>
      </c>
      <c r="C240" s="311" t="s">
        <v>304</v>
      </c>
      <c r="D240" s="311" t="s">
        <v>457</v>
      </c>
      <c r="E240" s="311" t="s">
        <v>468</v>
      </c>
      <c r="F240" s="312">
        <v>0</v>
      </c>
      <c r="G240" s="312">
        <v>13000</v>
      </c>
      <c r="H240" s="312">
        <v>13000</v>
      </c>
    </row>
    <row r="241" spans="1:8" x14ac:dyDescent="0.25">
      <c r="A241" s="238" t="s">
        <v>272</v>
      </c>
      <c r="B241" s="317" t="s">
        <v>615</v>
      </c>
      <c r="C241" s="313" t="s">
        <v>277</v>
      </c>
      <c r="D241" s="311"/>
      <c r="E241" s="311"/>
      <c r="F241" s="315">
        <f>F242</f>
        <v>11000</v>
      </c>
      <c r="G241" s="315">
        <f>G242</f>
        <v>8000</v>
      </c>
      <c r="H241" s="315">
        <f>H242</f>
        <v>8000</v>
      </c>
    </row>
    <row r="242" spans="1:8" ht="31.5" x14ac:dyDescent="0.25">
      <c r="A242" s="287" t="s">
        <v>518</v>
      </c>
      <c r="B242" s="317" t="s">
        <v>615</v>
      </c>
      <c r="C242" s="313" t="s">
        <v>277</v>
      </c>
      <c r="D242" s="313" t="s">
        <v>377</v>
      </c>
      <c r="E242" s="313"/>
      <c r="F242" s="324">
        <f>F243+F252</f>
        <v>11000</v>
      </c>
      <c r="G242" s="324">
        <f>G243+G252</f>
        <v>8000</v>
      </c>
      <c r="H242" s="324">
        <f>H243+H252</f>
        <v>8000</v>
      </c>
    </row>
    <row r="243" spans="1:8" x14ac:dyDescent="0.25">
      <c r="A243" s="289" t="s">
        <v>378</v>
      </c>
      <c r="B243" s="317" t="s">
        <v>615</v>
      </c>
      <c r="C243" s="313" t="s">
        <v>277</v>
      </c>
      <c r="D243" s="313" t="s">
        <v>379</v>
      </c>
      <c r="E243" s="313"/>
      <c r="F243" s="315">
        <f>F244+F248</f>
        <v>10000</v>
      </c>
      <c r="G243" s="315">
        <f>G244+G248</f>
        <v>6000</v>
      </c>
      <c r="H243" s="315">
        <f>H244+H248</f>
        <v>6000</v>
      </c>
    </row>
    <row r="244" spans="1:8" x14ac:dyDescent="0.25">
      <c r="A244" s="240" t="s">
        <v>629</v>
      </c>
      <c r="B244" s="331" t="s">
        <v>615</v>
      </c>
      <c r="C244" s="313" t="s">
        <v>277</v>
      </c>
      <c r="D244" s="313" t="s">
        <v>519</v>
      </c>
      <c r="E244" s="313"/>
      <c r="F244" s="315">
        <f>F245</f>
        <v>10000</v>
      </c>
      <c r="G244" s="312">
        <f t="shared" ref="G244:H246" si="25">G245</f>
        <v>5000</v>
      </c>
      <c r="H244" s="312">
        <f t="shared" si="25"/>
        <v>5000</v>
      </c>
    </row>
    <row r="245" spans="1:8" ht="63" x14ac:dyDescent="0.25">
      <c r="A245" s="244" t="s">
        <v>596</v>
      </c>
      <c r="B245" s="327" t="s">
        <v>615</v>
      </c>
      <c r="C245" s="311" t="s">
        <v>277</v>
      </c>
      <c r="D245" s="311" t="s">
        <v>380</v>
      </c>
      <c r="E245" s="311"/>
      <c r="F245" s="312">
        <f>F246</f>
        <v>10000</v>
      </c>
      <c r="G245" s="312">
        <f t="shared" si="25"/>
        <v>5000</v>
      </c>
      <c r="H245" s="312">
        <f t="shared" si="25"/>
        <v>5000</v>
      </c>
    </row>
    <row r="246" spans="1:8" ht="31.5" x14ac:dyDescent="0.25">
      <c r="A246" s="211" t="s">
        <v>311</v>
      </c>
      <c r="B246" s="327" t="s">
        <v>615</v>
      </c>
      <c r="C246" s="311" t="s">
        <v>277</v>
      </c>
      <c r="D246" s="311" t="s">
        <v>380</v>
      </c>
      <c r="E246" s="311" t="s">
        <v>314</v>
      </c>
      <c r="F246" s="312">
        <f>F247</f>
        <v>10000</v>
      </c>
      <c r="G246" s="312">
        <f t="shared" si="25"/>
        <v>5000</v>
      </c>
      <c r="H246" s="312">
        <f t="shared" si="25"/>
        <v>5000</v>
      </c>
    </row>
    <row r="247" spans="1:8" x14ac:dyDescent="0.25">
      <c r="A247" s="245" t="s">
        <v>295</v>
      </c>
      <c r="B247" s="327" t="s">
        <v>615</v>
      </c>
      <c r="C247" s="311" t="s">
        <v>277</v>
      </c>
      <c r="D247" s="311" t="s">
        <v>380</v>
      </c>
      <c r="E247" s="311" t="s">
        <v>468</v>
      </c>
      <c r="F247" s="312">
        <v>10000</v>
      </c>
      <c r="G247" s="312">
        <v>5000</v>
      </c>
      <c r="H247" s="312">
        <v>5000</v>
      </c>
    </row>
    <row r="248" spans="1:8" ht="47.25" hidden="1" x14ac:dyDescent="0.25">
      <c r="A248" s="283" t="s">
        <v>555</v>
      </c>
      <c r="B248" s="327" t="s">
        <v>615</v>
      </c>
      <c r="C248" s="311" t="s">
        <v>277</v>
      </c>
      <c r="D248" s="311" t="s">
        <v>520</v>
      </c>
      <c r="E248" s="311"/>
      <c r="F248" s="312">
        <f>F249</f>
        <v>0</v>
      </c>
      <c r="G248" s="312">
        <f t="shared" ref="G248:H250" si="26">G249</f>
        <v>1000</v>
      </c>
      <c r="H248" s="312">
        <f t="shared" si="26"/>
        <v>1000</v>
      </c>
    </row>
    <row r="249" spans="1:8" ht="63" hidden="1" x14ac:dyDescent="0.25">
      <c r="A249" s="244" t="s">
        <v>429</v>
      </c>
      <c r="B249" s="327" t="s">
        <v>615</v>
      </c>
      <c r="C249" s="311" t="s">
        <v>277</v>
      </c>
      <c r="D249" s="311" t="s">
        <v>381</v>
      </c>
      <c r="E249" s="311"/>
      <c r="F249" s="312">
        <f>F250</f>
        <v>0</v>
      </c>
      <c r="G249" s="312">
        <f t="shared" si="26"/>
        <v>1000</v>
      </c>
      <c r="H249" s="312">
        <f t="shared" si="26"/>
        <v>1000</v>
      </c>
    </row>
    <row r="250" spans="1:8" ht="31.5" hidden="1" x14ac:dyDescent="0.25">
      <c r="A250" s="194" t="s">
        <v>325</v>
      </c>
      <c r="B250" s="327" t="s">
        <v>615</v>
      </c>
      <c r="C250" s="311" t="s">
        <v>277</v>
      </c>
      <c r="D250" s="311" t="s">
        <v>381</v>
      </c>
      <c r="E250" s="311" t="s">
        <v>314</v>
      </c>
      <c r="F250" s="312">
        <f>F251</f>
        <v>0</v>
      </c>
      <c r="G250" s="312">
        <f t="shared" si="26"/>
        <v>1000</v>
      </c>
      <c r="H250" s="312">
        <f t="shared" si="26"/>
        <v>1000</v>
      </c>
    </row>
    <row r="251" spans="1:8" hidden="1" x14ac:dyDescent="0.25">
      <c r="A251" s="245" t="s">
        <v>295</v>
      </c>
      <c r="B251" s="327" t="s">
        <v>615</v>
      </c>
      <c r="C251" s="311" t="s">
        <v>277</v>
      </c>
      <c r="D251" s="311" t="s">
        <v>381</v>
      </c>
      <c r="E251" s="311" t="s">
        <v>468</v>
      </c>
      <c r="F251" s="312">
        <v>0</v>
      </c>
      <c r="G251" s="312">
        <v>1000</v>
      </c>
      <c r="H251" s="312">
        <v>1000</v>
      </c>
    </row>
    <row r="252" spans="1:8" ht="63" x14ac:dyDescent="0.25">
      <c r="A252" s="238" t="s">
        <v>630</v>
      </c>
      <c r="B252" s="317" t="s">
        <v>615</v>
      </c>
      <c r="C252" s="313" t="s">
        <v>277</v>
      </c>
      <c r="D252" s="313" t="s">
        <v>454</v>
      </c>
      <c r="E252" s="313"/>
      <c r="F252" s="315">
        <f>F253</f>
        <v>1000</v>
      </c>
      <c r="G252" s="315">
        <f t="shared" ref="G252:H255" si="27">G253</f>
        <v>2000</v>
      </c>
      <c r="H252" s="315">
        <f t="shared" si="27"/>
        <v>2000</v>
      </c>
    </row>
    <row r="253" spans="1:8" ht="63" x14ac:dyDescent="0.25">
      <c r="A253" s="240" t="s">
        <v>631</v>
      </c>
      <c r="B253" s="331" t="s">
        <v>615</v>
      </c>
      <c r="C253" s="313" t="s">
        <v>277</v>
      </c>
      <c r="D253" s="313" t="s">
        <v>556</v>
      </c>
      <c r="E253" s="313"/>
      <c r="F253" s="315">
        <f>F254</f>
        <v>1000</v>
      </c>
      <c r="G253" s="312">
        <f t="shared" si="27"/>
        <v>2000</v>
      </c>
      <c r="H253" s="312">
        <f t="shared" si="27"/>
        <v>2000</v>
      </c>
    </row>
    <row r="254" spans="1:8" ht="63" x14ac:dyDescent="0.25">
      <c r="A254" s="244" t="s">
        <v>596</v>
      </c>
      <c r="B254" s="327" t="s">
        <v>615</v>
      </c>
      <c r="C254" s="311" t="s">
        <v>277</v>
      </c>
      <c r="D254" s="311" t="s">
        <v>455</v>
      </c>
      <c r="E254" s="311"/>
      <c r="F254" s="312">
        <f>F255</f>
        <v>1000</v>
      </c>
      <c r="G254" s="312">
        <f t="shared" si="27"/>
        <v>2000</v>
      </c>
      <c r="H254" s="312">
        <f t="shared" si="27"/>
        <v>2000</v>
      </c>
    </row>
    <row r="255" spans="1:8" ht="31.5" x14ac:dyDescent="0.25">
      <c r="A255" s="211" t="s">
        <v>311</v>
      </c>
      <c r="B255" s="327" t="s">
        <v>615</v>
      </c>
      <c r="C255" s="311" t="s">
        <v>277</v>
      </c>
      <c r="D255" s="311" t="s">
        <v>455</v>
      </c>
      <c r="E255" s="311" t="s">
        <v>314</v>
      </c>
      <c r="F255" s="312">
        <f>F256</f>
        <v>1000</v>
      </c>
      <c r="G255" s="312">
        <f t="shared" si="27"/>
        <v>2000</v>
      </c>
      <c r="H255" s="312">
        <f t="shared" si="27"/>
        <v>2000</v>
      </c>
    </row>
    <row r="256" spans="1:8" x14ac:dyDescent="0.25">
      <c r="A256" s="245" t="s">
        <v>295</v>
      </c>
      <c r="B256" s="327" t="s">
        <v>615</v>
      </c>
      <c r="C256" s="311" t="s">
        <v>277</v>
      </c>
      <c r="D256" s="311" t="s">
        <v>455</v>
      </c>
      <c r="E256" s="311" t="s">
        <v>468</v>
      </c>
      <c r="F256" s="312">
        <v>1000</v>
      </c>
      <c r="G256" s="312">
        <v>2000</v>
      </c>
      <c r="H256" s="312">
        <v>2000</v>
      </c>
    </row>
    <row r="257" spans="1:8" x14ac:dyDescent="0.25">
      <c r="A257" s="238" t="s">
        <v>108</v>
      </c>
      <c r="B257" s="317" t="s">
        <v>615</v>
      </c>
      <c r="C257" s="313" t="s">
        <v>109</v>
      </c>
      <c r="D257" s="311"/>
      <c r="E257" s="311"/>
      <c r="F257" s="315">
        <f t="shared" ref="F257:H258" si="28">F258</f>
        <v>2378295.94</v>
      </c>
      <c r="G257" s="315" t="e">
        <f t="shared" si="28"/>
        <v>#REF!</v>
      </c>
      <c r="H257" s="315" t="e">
        <f t="shared" si="28"/>
        <v>#REF!</v>
      </c>
    </row>
    <row r="258" spans="1:8" x14ac:dyDescent="0.25">
      <c r="A258" s="287" t="s">
        <v>110</v>
      </c>
      <c r="B258" s="317" t="s">
        <v>615</v>
      </c>
      <c r="C258" s="313" t="s">
        <v>111</v>
      </c>
      <c r="D258" s="311"/>
      <c r="E258" s="311"/>
      <c r="F258" s="315">
        <f t="shared" si="28"/>
        <v>2378295.94</v>
      </c>
      <c r="G258" s="315" t="e">
        <f t="shared" si="28"/>
        <v>#REF!</v>
      </c>
      <c r="H258" s="315" t="e">
        <f t="shared" si="28"/>
        <v>#REF!</v>
      </c>
    </row>
    <row r="259" spans="1:8" ht="31.5" x14ac:dyDescent="0.25">
      <c r="A259" s="287" t="s">
        <v>518</v>
      </c>
      <c r="B259" s="317" t="s">
        <v>615</v>
      </c>
      <c r="C259" s="313" t="s">
        <v>111</v>
      </c>
      <c r="D259" s="313" t="s">
        <v>377</v>
      </c>
      <c r="E259" s="311"/>
      <c r="F259" s="315">
        <f>F260+F272+F285</f>
        <v>2378295.94</v>
      </c>
      <c r="G259" s="315" t="e">
        <f>G260+G272</f>
        <v>#REF!</v>
      </c>
      <c r="H259" s="315" t="e">
        <f>H260+H272</f>
        <v>#REF!</v>
      </c>
    </row>
    <row r="260" spans="1:8" ht="31.5" x14ac:dyDescent="0.25">
      <c r="A260" s="287" t="s">
        <v>382</v>
      </c>
      <c r="B260" s="317" t="s">
        <v>615</v>
      </c>
      <c r="C260" s="313" t="s">
        <v>111</v>
      </c>
      <c r="D260" s="313" t="s">
        <v>383</v>
      </c>
      <c r="E260" s="313"/>
      <c r="F260" s="315">
        <f>F261</f>
        <v>1905157</v>
      </c>
      <c r="G260" s="315" t="e">
        <f>G261+#REF!</f>
        <v>#REF!</v>
      </c>
      <c r="H260" s="315" t="e">
        <f>H261+#REF!</f>
        <v>#REF!</v>
      </c>
    </row>
    <row r="261" spans="1:8" ht="31.5" x14ac:dyDescent="0.25">
      <c r="A261" s="345" t="s">
        <v>521</v>
      </c>
      <c r="B261" s="331" t="s">
        <v>615</v>
      </c>
      <c r="C261" s="313" t="s">
        <v>111</v>
      </c>
      <c r="D261" s="313" t="s">
        <v>522</v>
      </c>
      <c r="E261" s="313"/>
      <c r="F261" s="315">
        <f>F262+F266+F269</f>
        <v>1905157</v>
      </c>
      <c r="G261" s="312">
        <f>G262+G266+G269</f>
        <v>395014.51</v>
      </c>
      <c r="H261" s="312">
        <f>H262+H266+H269</f>
        <v>395014.51</v>
      </c>
    </row>
    <row r="262" spans="1:8" x14ac:dyDescent="0.25">
      <c r="A262" s="194" t="s">
        <v>479</v>
      </c>
      <c r="B262" s="327" t="s">
        <v>615</v>
      </c>
      <c r="C262" s="311" t="s">
        <v>111</v>
      </c>
      <c r="D262" s="311" t="s">
        <v>384</v>
      </c>
      <c r="E262" s="311" t="s">
        <v>523</v>
      </c>
      <c r="F262" s="312">
        <v>1324056</v>
      </c>
      <c r="G262" s="312">
        <f>G263+G264+G265</f>
        <v>369014.51</v>
      </c>
      <c r="H262" s="312">
        <f>H263+H264+H265</f>
        <v>369014.51</v>
      </c>
    </row>
    <row r="263" spans="1:8" x14ac:dyDescent="0.25">
      <c r="A263" s="245" t="s">
        <v>481</v>
      </c>
      <c r="B263" s="327" t="s">
        <v>615</v>
      </c>
      <c r="C263" s="311" t="s">
        <v>111</v>
      </c>
      <c r="D263" s="311" t="s">
        <v>384</v>
      </c>
      <c r="E263" s="311" t="s">
        <v>482</v>
      </c>
      <c r="F263" s="312">
        <v>1016940</v>
      </c>
      <c r="G263" s="312">
        <v>280414.51</v>
      </c>
      <c r="H263" s="312">
        <v>280414.51</v>
      </c>
    </row>
    <row r="264" spans="1:8" ht="47.25" x14ac:dyDescent="0.25">
      <c r="A264" s="245" t="s">
        <v>124</v>
      </c>
      <c r="B264" s="327" t="s">
        <v>615</v>
      </c>
      <c r="C264" s="325" t="s">
        <v>111</v>
      </c>
      <c r="D264" s="311" t="s">
        <v>385</v>
      </c>
      <c r="E264" s="325" t="s">
        <v>557</v>
      </c>
      <c r="F264" s="326">
        <v>0</v>
      </c>
      <c r="G264" s="326">
        <v>4000</v>
      </c>
      <c r="H264" s="326">
        <v>4000</v>
      </c>
    </row>
    <row r="265" spans="1:8" ht="47.25" x14ac:dyDescent="0.25">
      <c r="A265" s="245" t="s">
        <v>483</v>
      </c>
      <c r="B265" s="327" t="s">
        <v>615</v>
      </c>
      <c r="C265" s="311" t="s">
        <v>111</v>
      </c>
      <c r="D265" s="311" t="s">
        <v>384</v>
      </c>
      <c r="E265" s="311" t="s">
        <v>484</v>
      </c>
      <c r="F265" s="312">
        <v>307116</v>
      </c>
      <c r="G265" s="312">
        <v>84600</v>
      </c>
      <c r="H265" s="312">
        <v>84600</v>
      </c>
    </row>
    <row r="266" spans="1:8" ht="31.5" x14ac:dyDescent="0.25">
      <c r="A266" s="194" t="s">
        <v>466</v>
      </c>
      <c r="B266" s="327" t="s">
        <v>615</v>
      </c>
      <c r="C266" s="311" t="s">
        <v>111</v>
      </c>
      <c r="D266" s="311" t="s">
        <v>385</v>
      </c>
      <c r="E266" s="311" t="s">
        <v>314</v>
      </c>
      <c r="F266" s="312">
        <f>F267+F268</f>
        <v>581101</v>
      </c>
      <c r="G266" s="312">
        <f>G267</f>
        <v>25000</v>
      </c>
      <c r="H266" s="312">
        <f>H267</f>
        <v>25000</v>
      </c>
    </row>
    <row r="267" spans="1:8" x14ac:dyDescent="0.25">
      <c r="A267" s="245" t="s">
        <v>295</v>
      </c>
      <c r="B267" s="327" t="s">
        <v>615</v>
      </c>
      <c r="C267" s="311" t="s">
        <v>111</v>
      </c>
      <c r="D267" s="311" t="s">
        <v>385</v>
      </c>
      <c r="E267" s="311" t="s">
        <v>468</v>
      </c>
      <c r="F267" s="312">
        <v>57201</v>
      </c>
      <c r="G267" s="312">
        <v>25000</v>
      </c>
      <c r="H267" s="312">
        <v>25000</v>
      </c>
    </row>
    <row r="268" spans="1:8" s="150" customFormat="1" ht="24.6" customHeight="1" x14ac:dyDescent="0.25">
      <c r="A268" s="211" t="s">
        <v>619</v>
      </c>
      <c r="B268" s="327" t="s">
        <v>615</v>
      </c>
      <c r="C268" s="319" t="s">
        <v>89</v>
      </c>
      <c r="D268" s="311" t="s">
        <v>385</v>
      </c>
      <c r="E268" s="319" t="s">
        <v>618</v>
      </c>
      <c r="F268" s="320">
        <v>523900</v>
      </c>
      <c r="G268" s="320">
        <v>310600</v>
      </c>
      <c r="H268" s="320">
        <v>310600</v>
      </c>
    </row>
    <row r="269" spans="1:8" x14ac:dyDescent="0.25">
      <c r="A269" s="211" t="s">
        <v>326</v>
      </c>
      <c r="B269" s="327" t="s">
        <v>615</v>
      </c>
      <c r="C269" s="311" t="s">
        <v>111</v>
      </c>
      <c r="D269" s="311" t="s">
        <v>385</v>
      </c>
      <c r="E269" s="311" t="s">
        <v>469</v>
      </c>
      <c r="F269" s="312">
        <f>F270+F271</f>
        <v>0</v>
      </c>
      <c r="G269" s="312">
        <f>G270+G271</f>
        <v>1000</v>
      </c>
      <c r="H269" s="312">
        <f>H270+H271</f>
        <v>1000</v>
      </c>
    </row>
    <row r="270" spans="1:8" hidden="1" x14ac:dyDescent="0.25">
      <c r="A270" s="245" t="s">
        <v>470</v>
      </c>
      <c r="B270" s="327" t="s">
        <v>615</v>
      </c>
      <c r="C270" s="311" t="s">
        <v>111</v>
      </c>
      <c r="D270" s="311" t="s">
        <v>385</v>
      </c>
      <c r="E270" s="311" t="s">
        <v>471</v>
      </c>
      <c r="F270" s="312"/>
      <c r="G270" s="312"/>
      <c r="H270" s="312"/>
    </row>
    <row r="271" spans="1:8" x14ac:dyDescent="0.25">
      <c r="A271" s="245" t="s">
        <v>270</v>
      </c>
      <c r="B271" s="327" t="s">
        <v>615</v>
      </c>
      <c r="C271" s="311" t="s">
        <v>111</v>
      </c>
      <c r="D271" s="311" t="s">
        <v>452</v>
      </c>
      <c r="E271" s="311" t="s">
        <v>472</v>
      </c>
      <c r="F271" s="312">
        <v>0</v>
      </c>
      <c r="G271" s="312">
        <v>1000</v>
      </c>
      <c r="H271" s="312">
        <v>1000</v>
      </c>
    </row>
    <row r="272" spans="1:8" x14ac:dyDescent="0.25">
      <c r="A272" s="287" t="s">
        <v>387</v>
      </c>
      <c r="B272" s="317" t="s">
        <v>615</v>
      </c>
      <c r="C272" s="313" t="s">
        <v>111</v>
      </c>
      <c r="D272" s="313" t="s">
        <v>388</v>
      </c>
      <c r="E272" s="313"/>
      <c r="F272" s="315">
        <f>F273</f>
        <v>392330.94</v>
      </c>
      <c r="G272" s="315">
        <f>G273</f>
        <v>231447.62</v>
      </c>
      <c r="H272" s="315">
        <f>H273</f>
        <v>231447.62</v>
      </c>
    </row>
    <row r="273" spans="1:8" ht="31.5" x14ac:dyDescent="0.25">
      <c r="A273" s="287" t="s">
        <v>524</v>
      </c>
      <c r="B273" s="317" t="s">
        <v>615</v>
      </c>
      <c r="C273" s="313" t="s">
        <v>111</v>
      </c>
      <c r="D273" s="313" t="s">
        <v>525</v>
      </c>
      <c r="E273" s="313"/>
      <c r="F273" s="315">
        <f>F274+F277</f>
        <v>392330.94</v>
      </c>
      <c r="G273" s="315">
        <f>G274+G277</f>
        <v>231447.62</v>
      </c>
      <c r="H273" s="315">
        <f>H274+H277</f>
        <v>231447.62</v>
      </c>
    </row>
    <row r="274" spans="1:8" x14ac:dyDescent="0.25">
      <c r="A274" s="194" t="s">
        <v>479</v>
      </c>
      <c r="B274" s="327" t="s">
        <v>615</v>
      </c>
      <c r="C274" s="311" t="s">
        <v>111</v>
      </c>
      <c r="D274" s="311" t="s">
        <v>389</v>
      </c>
      <c r="E274" s="311" t="s">
        <v>523</v>
      </c>
      <c r="F274" s="312">
        <f>F275+F276</f>
        <v>392330.94</v>
      </c>
      <c r="G274" s="312">
        <f>G275+G276</f>
        <v>229447.62</v>
      </c>
      <c r="H274" s="312">
        <f>H275+H276</f>
        <v>229447.62</v>
      </c>
    </row>
    <row r="275" spans="1:8" x14ac:dyDescent="0.25">
      <c r="A275" s="245" t="s">
        <v>481</v>
      </c>
      <c r="B275" s="327" t="s">
        <v>615</v>
      </c>
      <c r="C275" s="311" t="s">
        <v>111</v>
      </c>
      <c r="D275" s="311" t="s">
        <v>389</v>
      </c>
      <c r="E275" s="311" t="s">
        <v>482</v>
      </c>
      <c r="F275" s="312">
        <v>301329</v>
      </c>
      <c r="G275" s="312">
        <v>176247.62</v>
      </c>
      <c r="H275" s="312">
        <v>176247.62</v>
      </c>
    </row>
    <row r="276" spans="1:8" ht="47.25" x14ac:dyDescent="0.25">
      <c r="A276" s="245" t="s">
        <v>483</v>
      </c>
      <c r="B276" s="327" t="s">
        <v>615</v>
      </c>
      <c r="C276" s="311" t="s">
        <v>111</v>
      </c>
      <c r="D276" s="311" t="s">
        <v>389</v>
      </c>
      <c r="E276" s="311" t="s">
        <v>484</v>
      </c>
      <c r="F276" s="312">
        <v>91001.94</v>
      </c>
      <c r="G276" s="312">
        <v>53200</v>
      </c>
      <c r="H276" s="312">
        <v>53200</v>
      </c>
    </row>
    <row r="277" spans="1:8" ht="31.5" hidden="1" x14ac:dyDescent="0.25">
      <c r="A277" s="194" t="s">
        <v>466</v>
      </c>
      <c r="B277" s="327" t="s">
        <v>615</v>
      </c>
      <c r="C277" s="311" t="s">
        <v>111</v>
      </c>
      <c r="D277" s="311" t="s">
        <v>390</v>
      </c>
      <c r="E277" s="311" t="s">
        <v>314</v>
      </c>
      <c r="F277" s="312">
        <f>F278</f>
        <v>0</v>
      </c>
      <c r="G277" s="312">
        <f>G278</f>
        <v>2000</v>
      </c>
      <c r="H277" s="312">
        <f>H278</f>
        <v>2000</v>
      </c>
    </row>
    <row r="278" spans="1:8" ht="34.5" hidden="1" customHeight="1" x14ac:dyDescent="0.25">
      <c r="A278" s="245" t="s">
        <v>295</v>
      </c>
      <c r="B278" s="327" t="s">
        <v>615</v>
      </c>
      <c r="C278" s="311" t="s">
        <v>111</v>
      </c>
      <c r="D278" s="311" t="s">
        <v>390</v>
      </c>
      <c r="E278" s="311" t="s">
        <v>468</v>
      </c>
      <c r="F278" s="312">
        <v>0</v>
      </c>
      <c r="G278" s="312">
        <v>2000</v>
      </c>
      <c r="H278" s="312">
        <v>2000</v>
      </c>
    </row>
    <row r="279" spans="1:8" ht="47.25" hidden="1" x14ac:dyDescent="0.25">
      <c r="A279" s="287" t="s">
        <v>526</v>
      </c>
      <c r="B279" s="317" t="s">
        <v>615</v>
      </c>
      <c r="C279" s="313" t="s">
        <v>395</v>
      </c>
      <c r="D279" s="313" t="s">
        <v>392</v>
      </c>
      <c r="E279" s="313"/>
      <c r="F279" s="315" t="e">
        <f>F281+F284</f>
        <v>#REF!</v>
      </c>
      <c r="G279" s="315" t="e">
        <f>G281+G284</f>
        <v>#REF!</v>
      </c>
      <c r="H279" s="315" t="e">
        <f>H281+H284</f>
        <v>#REF!</v>
      </c>
    </row>
    <row r="280" spans="1:8" ht="31.5" hidden="1" x14ac:dyDescent="0.25">
      <c r="A280" s="245" t="s">
        <v>527</v>
      </c>
      <c r="B280" s="317" t="s">
        <v>615</v>
      </c>
      <c r="C280" s="311" t="s">
        <v>395</v>
      </c>
      <c r="D280" s="311" t="s">
        <v>528</v>
      </c>
      <c r="E280" s="311"/>
      <c r="F280" s="312"/>
      <c r="G280" s="312"/>
      <c r="H280" s="312"/>
    </row>
    <row r="281" spans="1:8" hidden="1" x14ac:dyDescent="0.25">
      <c r="A281" s="194" t="s">
        <v>479</v>
      </c>
      <c r="B281" s="317" t="s">
        <v>615</v>
      </c>
      <c r="C281" s="311" t="s">
        <v>395</v>
      </c>
      <c r="D281" s="311" t="s">
        <v>393</v>
      </c>
      <c r="E281" s="311" t="s">
        <v>523</v>
      </c>
      <c r="F281" s="312">
        <f>F282+F283</f>
        <v>0</v>
      </c>
      <c r="G281" s="312">
        <f>G282+G283</f>
        <v>0</v>
      </c>
      <c r="H281" s="312">
        <f>H282+H283</f>
        <v>0</v>
      </c>
    </row>
    <row r="282" spans="1:8" hidden="1" x14ac:dyDescent="0.25">
      <c r="A282" s="245" t="s">
        <v>481</v>
      </c>
      <c r="B282" s="317" t="s">
        <v>615</v>
      </c>
      <c r="C282" s="311" t="s">
        <v>395</v>
      </c>
      <c r="D282" s="311" t="s">
        <v>393</v>
      </c>
      <c r="E282" s="311" t="s">
        <v>482</v>
      </c>
      <c r="F282" s="312"/>
      <c r="G282" s="312"/>
      <c r="H282" s="312"/>
    </row>
    <row r="283" spans="1:8" ht="47.25" hidden="1" x14ac:dyDescent="0.25">
      <c r="A283" s="245" t="s">
        <v>483</v>
      </c>
      <c r="B283" s="317" t="s">
        <v>615</v>
      </c>
      <c r="C283" s="311" t="s">
        <v>395</v>
      </c>
      <c r="D283" s="311" t="s">
        <v>393</v>
      </c>
      <c r="E283" s="311" t="s">
        <v>484</v>
      </c>
      <c r="F283" s="312"/>
      <c r="G283" s="312"/>
      <c r="H283" s="312"/>
    </row>
    <row r="284" spans="1:8" ht="21.75" hidden="1" customHeight="1" x14ac:dyDescent="0.25">
      <c r="A284" s="194" t="s">
        <v>466</v>
      </c>
      <c r="B284" s="317" t="s">
        <v>615</v>
      </c>
      <c r="C284" s="311" t="s">
        <v>395</v>
      </c>
      <c r="D284" s="311" t="s">
        <v>396</v>
      </c>
      <c r="E284" s="311" t="s">
        <v>314</v>
      </c>
      <c r="F284" s="312" t="e">
        <f>#REF!</f>
        <v>#REF!</v>
      </c>
      <c r="G284" s="312" t="e">
        <f>#REF!</f>
        <v>#REF!</v>
      </c>
      <c r="H284" s="312" t="e">
        <f>#REF!</f>
        <v>#REF!</v>
      </c>
    </row>
    <row r="285" spans="1:8" ht="52.5" customHeight="1" x14ac:dyDescent="0.25">
      <c r="A285" s="353" t="s">
        <v>648</v>
      </c>
      <c r="B285" s="317" t="s">
        <v>615</v>
      </c>
      <c r="C285" s="313" t="s">
        <v>111</v>
      </c>
      <c r="D285" s="313" t="s">
        <v>310</v>
      </c>
      <c r="E285" s="313"/>
      <c r="F285" s="315">
        <f>F286</f>
        <v>80808</v>
      </c>
      <c r="G285" s="315">
        <f>G286+G298</f>
        <v>149200</v>
      </c>
      <c r="H285" s="315">
        <f>H286+H298</f>
        <v>149200</v>
      </c>
    </row>
    <row r="286" spans="1:8" ht="59.25" customHeight="1" x14ac:dyDescent="0.25">
      <c r="A286" s="351" t="s">
        <v>652</v>
      </c>
      <c r="B286" s="331" t="s">
        <v>615</v>
      </c>
      <c r="C286" s="313" t="s">
        <v>111</v>
      </c>
      <c r="D286" s="313" t="s">
        <v>310</v>
      </c>
      <c r="E286" s="313"/>
      <c r="F286" s="315">
        <f>F287</f>
        <v>80808</v>
      </c>
      <c r="G286" s="312">
        <f t="shared" ref="G286:H288" si="29">G287</f>
        <v>10000</v>
      </c>
      <c r="H286" s="312">
        <f t="shared" si="29"/>
        <v>10000</v>
      </c>
    </row>
    <row r="287" spans="1:8" ht="72.75" customHeight="1" x14ac:dyDescent="0.25">
      <c r="A287" s="244" t="s">
        <v>517</v>
      </c>
      <c r="B287" s="327" t="s">
        <v>615</v>
      </c>
      <c r="C287" s="311" t="s">
        <v>111</v>
      </c>
      <c r="D287" s="311" t="s">
        <v>310</v>
      </c>
      <c r="E287" s="311"/>
      <c r="F287" s="312">
        <f>F288</f>
        <v>80808</v>
      </c>
      <c r="G287" s="312">
        <f t="shared" si="29"/>
        <v>10000</v>
      </c>
      <c r="H287" s="312">
        <f t="shared" si="29"/>
        <v>10000</v>
      </c>
    </row>
    <row r="288" spans="1:8" ht="35.25" customHeight="1" x14ac:dyDescent="0.25">
      <c r="A288" s="211" t="s">
        <v>311</v>
      </c>
      <c r="B288" s="327" t="s">
        <v>615</v>
      </c>
      <c r="C288" s="311" t="s">
        <v>111</v>
      </c>
      <c r="D288" s="311" t="s">
        <v>310</v>
      </c>
      <c r="E288" s="311" t="s">
        <v>314</v>
      </c>
      <c r="F288" s="312">
        <f>F289</f>
        <v>80808</v>
      </c>
      <c r="G288" s="312">
        <f t="shared" si="29"/>
        <v>10000</v>
      </c>
      <c r="H288" s="312">
        <f t="shared" si="29"/>
        <v>10000</v>
      </c>
    </row>
    <row r="289" spans="1:8" ht="38.25" customHeight="1" x14ac:dyDescent="0.25">
      <c r="A289" s="245" t="s">
        <v>295</v>
      </c>
      <c r="B289" s="327" t="s">
        <v>615</v>
      </c>
      <c r="C289" s="311" t="s">
        <v>111</v>
      </c>
      <c r="D289" s="311" t="s">
        <v>310</v>
      </c>
      <c r="E289" s="311" t="s">
        <v>468</v>
      </c>
      <c r="F289" s="312">
        <v>80808</v>
      </c>
      <c r="G289" s="312">
        <v>10000</v>
      </c>
      <c r="H289" s="312">
        <v>10000</v>
      </c>
    </row>
    <row r="290" spans="1:8" ht="20.25" customHeight="1" x14ac:dyDescent="0.25">
      <c r="A290" s="238" t="s">
        <v>306</v>
      </c>
      <c r="B290" s="317" t="s">
        <v>615</v>
      </c>
      <c r="C290" s="313" t="s">
        <v>561</v>
      </c>
      <c r="D290" s="313"/>
      <c r="E290" s="313"/>
      <c r="F290" s="315">
        <f t="shared" ref="F290:F302" si="30">F291</f>
        <v>251424.66</v>
      </c>
      <c r="G290" s="315">
        <f t="shared" ref="G290:G302" si="31">G291</f>
        <v>139200</v>
      </c>
      <c r="H290" s="315">
        <f t="shared" ref="H290:H302" si="32">H291</f>
        <v>139200</v>
      </c>
    </row>
    <row r="291" spans="1:8" ht="30" customHeight="1" x14ac:dyDescent="0.25">
      <c r="A291" s="289" t="s">
        <v>217</v>
      </c>
      <c r="B291" s="317" t="s">
        <v>615</v>
      </c>
      <c r="C291" s="313" t="s">
        <v>220</v>
      </c>
      <c r="D291" s="313"/>
      <c r="E291" s="313"/>
      <c r="F291" s="315">
        <f t="shared" si="30"/>
        <v>251424.66</v>
      </c>
      <c r="G291" s="315">
        <f t="shared" si="31"/>
        <v>139200</v>
      </c>
      <c r="H291" s="315">
        <f t="shared" si="32"/>
        <v>139200</v>
      </c>
    </row>
    <row r="292" spans="1:8" ht="30" customHeight="1" x14ac:dyDescent="0.25">
      <c r="A292" s="243" t="s">
        <v>560</v>
      </c>
      <c r="B292" s="317" t="s">
        <v>615</v>
      </c>
      <c r="C292" s="313" t="s">
        <v>220</v>
      </c>
      <c r="D292" s="313" t="s">
        <v>318</v>
      </c>
      <c r="E292" s="313"/>
      <c r="F292" s="315">
        <f t="shared" si="30"/>
        <v>251424.66</v>
      </c>
      <c r="G292" s="315">
        <f t="shared" si="31"/>
        <v>139200</v>
      </c>
      <c r="H292" s="315">
        <f t="shared" si="32"/>
        <v>139200</v>
      </c>
    </row>
    <row r="293" spans="1:8" ht="30" customHeight="1" x14ac:dyDescent="0.25">
      <c r="A293" s="281" t="s">
        <v>443</v>
      </c>
      <c r="B293" s="317" t="s">
        <v>615</v>
      </c>
      <c r="C293" s="313" t="s">
        <v>220</v>
      </c>
      <c r="D293" s="313" t="s">
        <v>444</v>
      </c>
      <c r="E293" s="313"/>
      <c r="F293" s="315">
        <f t="shared" si="30"/>
        <v>251424.66</v>
      </c>
      <c r="G293" s="315">
        <f t="shared" si="31"/>
        <v>139200</v>
      </c>
      <c r="H293" s="315">
        <f t="shared" si="32"/>
        <v>139200</v>
      </c>
    </row>
    <row r="294" spans="1:8" ht="51" customHeight="1" x14ac:dyDescent="0.25">
      <c r="A294" s="350" t="s">
        <v>559</v>
      </c>
      <c r="B294" s="331" t="s">
        <v>615</v>
      </c>
      <c r="C294" s="313" t="s">
        <v>220</v>
      </c>
      <c r="D294" s="313" t="s">
        <v>562</v>
      </c>
      <c r="E294" s="313"/>
      <c r="F294" s="315">
        <f t="shared" si="30"/>
        <v>251424.66</v>
      </c>
      <c r="G294" s="312">
        <f t="shared" si="31"/>
        <v>139200</v>
      </c>
      <c r="H294" s="312">
        <f t="shared" si="32"/>
        <v>139200</v>
      </c>
    </row>
    <row r="295" spans="1:8" ht="36.75" customHeight="1" x14ac:dyDescent="0.25">
      <c r="A295" s="239" t="s">
        <v>668</v>
      </c>
      <c r="B295" s="327" t="s">
        <v>615</v>
      </c>
      <c r="C295" s="311" t="s">
        <v>220</v>
      </c>
      <c r="D295" s="311" t="s">
        <v>445</v>
      </c>
      <c r="E295" s="311" t="s">
        <v>338</v>
      </c>
      <c r="F295" s="312">
        <f t="shared" si="30"/>
        <v>251424.66</v>
      </c>
      <c r="G295" s="312">
        <f t="shared" si="31"/>
        <v>139200</v>
      </c>
      <c r="H295" s="312">
        <f t="shared" si="32"/>
        <v>139200</v>
      </c>
    </row>
    <row r="296" spans="1:8" ht="35.25" customHeight="1" x14ac:dyDescent="0.25">
      <c r="A296" s="239" t="s">
        <v>670</v>
      </c>
      <c r="B296" s="327" t="s">
        <v>615</v>
      </c>
      <c r="C296" s="311" t="s">
        <v>220</v>
      </c>
      <c r="D296" s="311" t="s">
        <v>445</v>
      </c>
      <c r="E296" s="311" t="s">
        <v>669</v>
      </c>
      <c r="F296" s="312">
        <v>251424.66</v>
      </c>
      <c r="G296" s="312">
        <v>139200</v>
      </c>
      <c r="H296" s="312">
        <v>139200</v>
      </c>
    </row>
    <row r="297" spans="1:8" ht="20.25" customHeight="1" x14ac:dyDescent="0.25">
      <c r="A297" s="240" t="s">
        <v>592</v>
      </c>
      <c r="B297" s="317" t="s">
        <v>615</v>
      </c>
      <c r="C297" s="313" t="s">
        <v>632</v>
      </c>
      <c r="D297" s="313"/>
      <c r="E297" s="313"/>
      <c r="F297" s="315">
        <f t="shared" si="30"/>
        <v>3000</v>
      </c>
      <c r="G297" s="315">
        <f t="shared" si="31"/>
        <v>139200</v>
      </c>
      <c r="H297" s="315">
        <f t="shared" si="32"/>
        <v>139200</v>
      </c>
    </row>
    <row r="298" spans="1:8" ht="30" customHeight="1" x14ac:dyDescent="0.25">
      <c r="A298" s="240" t="s">
        <v>633</v>
      </c>
      <c r="B298" s="317" t="s">
        <v>615</v>
      </c>
      <c r="C298" s="313" t="s">
        <v>401</v>
      </c>
      <c r="D298" s="313"/>
      <c r="E298" s="313"/>
      <c r="F298" s="315">
        <f t="shared" si="30"/>
        <v>3000</v>
      </c>
      <c r="G298" s="315">
        <f t="shared" si="31"/>
        <v>139200</v>
      </c>
      <c r="H298" s="315">
        <f t="shared" si="32"/>
        <v>139200</v>
      </c>
    </row>
    <row r="299" spans="1:8" ht="30" customHeight="1" x14ac:dyDescent="0.25">
      <c r="A299" s="281" t="s">
        <v>553</v>
      </c>
      <c r="B299" s="317" t="s">
        <v>615</v>
      </c>
      <c r="C299" s="313" t="s">
        <v>401</v>
      </c>
      <c r="D299" s="313" t="s">
        <v>377</v>
      </c>
      <c r="E299" s="313"/>
      <c r="F299" s="315">
        <f t="shared" si="30"/>
        <v>3000</v>
      </c>
      <c r="G299" s="315">
        <f t="shared" si="31"/>
        <v>139200</v>
      </c>
      <c r="H299" s="315">
        <f t="shared" si="32"/>
        <v>139200</v>
      </c>
    </row>
    <row r="300" spans="1:8" ht="30" customHeight="1" x14ac:dyDescent="0.25">
      <c r="A300" s="281" t="s">
        <v>397</v>
      </c>
      <c r="B300" s="317" t="s">
        <v>615</v>
      </c>
      <c r="C300" s="313" t="s">
        <v>401</v>
      </c>
      <c r="D300" s="313" t="s">
        <v>398</v>
      </c>
      <c r="E300" s="313"/>
      <c r="F300" s="315">
        <f t="shared" si="30"/>
        <v>3000</v>
      </c>
      <c r="G300" s="315">
        <f t="shared" si="31"/>
        <v>139200</v>
      </c>
      <c r="H300" s="315">
        <f t="shared" si="32"/>
        <v>139200</v>
      </c>
    </row>
    <row r="301" spans="1:8" ht="51" customHeight="1" x14ac:dyDescent="0.25">
      <c r="A301" s="238" t="s">
        <v>634</v>
      </c>
      <c r="B301" s="331" t="s">
        <v>615</v>
      </c>
      <c r="C301" s="313" t="s">
        <v>401</v>
      </c>
      <c r="D301" s="313" t="s">
        <v>635</v>
      </c>
      <c r="E301" s="313"/>
      <c r="F301" s="315">
        <f t="shared" si="30"/>
        <v>3000</v>
      </c>
      <c r="G301" s="312">
        <f t="shared" si="31"/>
        <v>139200</v>
      </c>
      <c r="H301" s="312">
        <f t="shared" si="32"/>
        <v>139200</v>
      </c>
    </row>
    <row r="302" spans="1:8" ht="73.5" customHeight="1" x14ac:dyDescent="0.25">
      <c r="A302" s="244" t="s">
        <v>596</v>
      </c>
      <c r="B302" s="327" t="s">
        <v>615</v>
      </c>
      <c r="C302" s="311" t="s">
        <v>401</v>
      </c>
      <c r="D302" s="311" t="s">
        <v>399</v>
      </c>
      <c r="E302" s="311"/>
      <c r="F302" s="312">
        <f t="shared" si="30"/>
        <v>3000</v>
      </c>
      <c r="G302" s="312">
        <f t="shared" si="31"/>
        <v>139200</v>
      </c>
      <c r="H302" s="312">
        <f t="shared" si="32"/>
        <v>139200</v>
      </c>
    </row>
    <row r="303" spans="1:8" ht="35.25" customHeight="1" x14ac:dyDescent="0.25">
      <c r="A303" s="211" t="s">
        <v>311</v>
      </c>
      <c r="B303" s="327" t="s">
        <v>615</v>
      </c>
      <c r="C303" s="311" t="s">
        <v>401</v>
      </c>
      <c r="D303" s="311" t="s">
        <v>399</v>
      </c>
      <c r="E303" s="311" t="s">
        <v>314</v>
      </c>
      <c r="F303" s="312">
        <f>F304</f>
        <v>3000</v>
      </c>
      <c r="G303" s="312">
        <v>139200</v>
      </c>
      <c r="H303" s="312">
        <v>139200</v>
      </c>
    </row>
    <row r="304" spans="1:8" ht="19.5" customHeight="1" x14ac:dyDescent="0.25">
      <c r="A304" s="245" t="s">
        <v>295</v>
      </c>
      <c r="B304" s="327" t="s">
        <v>615</v>
      </c>
      <c r="C304" s="311" t="s">
        <v>401</v>
      </c>
      <c r="D304" s="311" t="s">
        <v>399</v>
      </c>
      <c r="E304" s="311" t="s">
        <v>468</v>
      </c>
      <c r="F304" s="312">
        <v>3000</v>
      </c>
      <c r="G304" s="312"/>
      <c r="H304" s="312"/>
    </row>
    <row r="305" spans="1:8" ht="29.25" customHeight="1" x14ac:dyDescent="0.25">
      <c r="A305" s="287" t="s">
        <v>558</v>
      </c>
      <c r="B305" s="288"/>
      <c r="C305" s="313"/>
      <c r="D305" s="313"/>
      <c r="E305" s="313"/>
      <c r="F305" s="315">
        <f>F297+F290+F257+F227+F150+F112+F59+F51+F12</f>
        <v>10580679.27</v>
      </c>
      <c r="G305" s="315" t="e">
        <f>G257+G227+G150+G112+G59+G51+G12+G290</f>
        <v>#REF!</v>
      </c>
      <c r="H305" s="315" t="e">
        <f>H257+H227+H150+H112+H59+H51+H12+H290</f>
        <v>#REF!</v>
      </c>
    </row>
    <row r="309" spans="1:8" ht="18.75" x14ac:dyDescent="0.3">
      <c r="A309" s="237" t="s">
        <v>588</v>
      </c>
      <c r="F309" s="328" t="s">
        <v>589</v>
      </c>
    </row>
  </sheetData>
  <mergeCells count="12">
    <mergeCell ref="D2:F2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  <mergeCell ref="C3:I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D13" sqref="D13"/>
    </sheetView>
  </sheetViews>
  <sheetFormatPr defaultRowHeight="18.75" x14ac:dyDescent="0.3"/>
  <cols>
    <col min="1" max="1" width="58" style="50" customWidth="1"/>
    <col min="2" max="2" width="34.85546875" style="50" customWidth="1"/>
    <col min="3" max="3" width="22.28515625" style="52" customWidth="1"/>
    <col min="4" max="4" width="23" style="52" customWidth="1"/>
    <col min="5" max="5" width="23.42578125" style="52" customWidth="1"/>
  </cols>
  <sheetData>
    <row r="1" spans="1:9" x14ac:dyDescent="0.3">
      <c r="C1" s="51" t="s">
        <v>636</v>
      </c>
      <c r="D1" s="216"/>
      <c r="E1" s="3" t="s">
        <v>653</v>
      </c>
    </row>
    <row r="2" spans="1:9" x14ac:dyDescent="0.3">
      <c r="B2" s="50" t="s">
        <v>656</v>
      </c>
      <c r="C2" s="354"/>
      <c r="D2" s="354"/>
      <c r="E2" s="354" t="s">
        <v>664</v>
      </c>
      <c r="F2" s="354"/>
      <c r="G2" s="354"/>
      <c r="H2" s="354"/>
      <c r="I2" s="354"/>
    </row>
    <row r="3" spans="1:9" x14ac:dyDescent="0.3">
      <c r="B3" s="394"/>
      <c r="C3" s="394"/>
      <c r="D3" s="394"/>
      <c r="E3" s="394"/>
      <c r="F3" s="394"/>
    </row>
    <row r="4" spans="1:9" x14ac:dyDescent="0.3">
      <c r="C4" s="51"/>
      <c r="D4" s="210"/>
    </row>
    <row r="6" spans="1:9" ht="47.25" customHeight="1" x14ac:dyDescent="0.25">
      <c r="A6" s="392" t="s">
        <v>642</v>
      </c>
      <c r="B6" s="392"/>
      <c r="C6" s="392"/>
      <c r="D6" s="392"/>
      <c r="E6" s="392"/>
    </row>
    <row r="7" spans="1:9" ht="15.75" customHeight="1" x14ac:dyDescent="0.25">
      <c r="A7" s="392"/>
      <c r="B7" s="392"/>
      <c r="C7" s="392"/>
      <c r="D7" s="392"/>
      <c r="E7" s="392"/>
    </row>
    <row r="8" spans="1:9" ht="15.75" customHeight="1" x14ac:dyDescent="0.25">
      <c r="A8" s="393"/>
      <c r="B8" s="393"/>
      <c r="C8" s="393"/>
      <c r="D8" s="393"/>
      <c r="E8" s="393"/>
    </row>
    <row r="9" spans="1:9" s="63" customFormat="1" ht="35.25" customHeight="1" x14ac:dyDescent="0.25">
      <c r="A9" s="391" t="s">
        <v>157</v>
      </c>
      <c r="B9" s="391" t="s">
        <v>158</v>
      </c>
      <c r="C9" s="390" t="s">
        <v>159</v>
      </c>
      <c r="D9" s="390"/>
      <c r="E9" s="390"/>
    </row>
    <row r="10" spans="1:9" s="63" customFormat="1" ht="35.25" customHeight="1" x14ac:dyDescent="0.25">
      <c r="A10" s="391"/>
      <c r="B10" s="391"/>
      <c r="C10" s="227" t="s">
        <v>300</v>
      </c>
      <c r="D10" s="227" t="s">
        <v>643</v>
      </c>
      <c r="E10" s="227" t="s">
        <v>644</v>
      </c>
    </row>
    <row r="11" spans="1:9" ht="37.5" x14ac:dyDescent="0.25">
      <c r="A11" s="62" t="s">
        <v>160</v>
      </c>
      <c r="B11" s="58" t="s">
        <v>161</v>
      </c>
      <c r="C11" s="228">
        <f>C23</f>
        <v>169319.26999999955</v>
      </c>
      <c r="D11" s="228">
        <v>0</v>
      </c>
      <c r="E11" s="228">
        <v>0</v>
      </c>
    </row>
    <row r="12" spans="1:9" ht="37.5" x14ac:dyDescent="0.25">
      <c r="A12" s="62" t="s">
        <v>162</v>
      </c>
      <c r="B12" s="58" t="s">
        <v>163</v>
      </c>
      <c r="C12" s="228"/>
      <c r="D12" s="228"/>
      <c r="E12" s="228"/>
    </row>
    <row r="13" spans="1:9" ht="37.5" x14ac:dyDescent="0.25">
      <c r="A13" s="53" t="s">
        <v>165</v>
      </c>
      <c r="B13" s="58" t="s">
        <v>166</v>
      </c>
      <c r="C13" s="228"/>
      <c r="D13" s="228"/>
      <c r="E13" s="228"/>
    </row>
    <row r="14" spans="1:9" ht="56.25" x14ac:dyDescent="0.25">
      <c r="A14" s="53" t="s">
        <v>167</v>
      </c>
      <c r="B14" s="58" t="s">
        <v>168</v>
      </c>
      <c r="C14" s="228"/>
      <c r="D14" s="228"/>
      <c r="E14" s="228"/>
    </row>
    <row r="15" spans="1:9" ht="56.25" x14ac:dyDescent="0.25">
      <c r="A15" s="53" t="s">
        <v>169</v>
      </c>
      <c r="B15" s="58" t="s">
        <v>170</v>
      </c>
      <c r="C15" s="228"/>
      <c r="D15" s="228"/>
      <c r="E15" s="228"/>
    </row>
    <row r="16" spans="1:9" ht="56.25" x14ac:dyDescent="0.25">
      <c r="A16" s="53" t="s">
        <v>171</v>
      </c>
      <c r="B16" s="58" t="s">
        <v>172</v>
      </c>
      <c r="C16" s="228"/>
      <c r="D16" s="228"/>
      <c r="E16" s="228"/>
      <c r="F16" s="64"/>
    </row>
    <row r="17" spans="1:5" ht="56.25" x14ac:dyDescent="0.25">
      <c r="A17" s="54" t="s">
        <v>164</v>
      </c>
      <c r="B17" s="58" t="s">
        <v>196</v>
      </c>
      <c r="C17" s="229"/>
      <c r="D17" s="229"/>
      <c r="E17" s="229"/>
    </row>
    <row r="18" spans="1:5" ht="56.25" x14ac:dyDescent="0.25">
      <c r="A18" s="53" t="s">
        <v>173</v>
      </c>
      <c r="B18" s="58" t="s">
        <v>174</v>
      </c>
      <c r="C18" s="228"/>
      <c r="D18" s="228"/>
      <c r="E18" s="228"/>
    </row>
    <row r="19" spans="1:5" ht="56.25" x14ac:dyDescent="0.25">
      <c r="A19" s="53" t="s">
        <v>175</v>
      </c>
      <c r="B19" s="58" t="s">
        <v>176</v>
      </c>
      <c r="C19" s="228"/>
      <c r="D19" s="228"/>
      <c r="E19" s="228"/>
    </row>
    <row r="20" spans="1:5" ht="75" x14ac:dyDescent="0.25">
      <c r="A20" s="53" t="s">
        <v>77</v>
      </c>
      <c r="B20" s="58" t="s">
        <v>177</v>
      </c>
      <c r="C20" s="228"/>
      <c r="D20" s="228"/>
      <c r="E20" s="228"/>
    </row>
    <row r="21" spans="1:5" ht="75" x14ac:dyDescent="0.25">
      <c r="A21" s="53" t="s">
        <v>178</v>
      </c>
      <c r="B21" s="58" t="s">
        <v>179</v>
      </c>
      <c r="C21" s="228"/>
      <c r="D21" s="228"/>
      <c r="E21" s="228"/>
    </row>
    <row r="22" spans="1:5" ht="75" x14ac:dyDescent="0.25">
      <c r="A22" s="55" t="s">
        <v>180</v>
      </c>
      <c r="B22" s="58" t="s">
        <v>181</v>
      </c>
      <c r="C22" s="228"/>
      <c r="D22" s="228"/>
      <c r="E22" s="228"/>
    </row>
    <row r="23" spans="1:5" ht="37.5" x14ac:dyDescent="0.25">
      <c r="A23" s="56" t="s">
        <v>182</v>
      </c>
      <c r="B23" s="57" t="s">
        <v>183</v>
      </c>
      <c r="C23" s="228">
        <f>C28+C24</f>
        <v>169319.26999999955</v>
      </c>
      <c r="D23" s="228">
        <v>0</v>
      </c>
      <c r="E23" s="228">
        <v>0</v>
      </c>
    </row>
    <row r="24" spans="1:5" x14ac:dyDescent="0.25">
      <c r="A24" s="55" t="s">
        <v>184</v>
      </c>
      <c r="B24" s="58" t="s">
        <v>185</v>
      </c>
      <c r="C24" s="228">
        <f t="shared" ref="C24:E26" si="0">C25</f>
        <v>-10411360</v>
      </c>
      <c r="D24" s="228">
        <f t="shared" si="0"/>
        <v>-6417574.25</v>
      </c>
      <c r="E24" s="228">
        <f t="shared" si="0"/>
        <v>-6208729</v>
      </c>
    </row>
    <row r="25" spans="1:5" ht="37.5" x14ac:dyDescent="0.25">
      <c r="A25" s="55" t="s">
        <v>186</v>
      </c>
      <c r="B25" s="58" t="s">
        <v>187</v>
      </c>
      <c r="C25" s="228">
        <f t="shared" si="0"/>
        <v>-10411360</v>
      </c>
      <c r="D25" s="228">
        <f t="shared" si="0"/>
        <v>-6417574.25</v>
      </c>
      <c r="E25" s="228">
        <f t="shared" si="0"/>
        <v>-6208729</v>
      </c>
    </row>
    <row r="26" spans="1:5" ht="37.5" x14ac:dyDescent="0.25">
      <c r="A26" s="55" t="s">
        <v>188</v>
      </c>
      <c r="B26" s="58" t="s">
        <v>189</v>
      </c>
      <c r="C26" s="228">
        <f t="shared" si="0"/>
        <v>-10411360</v>
      </c>
      <c r="D26" s="228">
        <f t="shared" si="0"/>
        <v>-6417574.25</v>
      </c>
      <c r="E26" s="228">
        <f t="shared" si="0"/>
        <v>-6208729</v>
      </c>
    </row>
    <row r="27" spans="1:5" ht="37.5" x14ac:dyDescent="0.25">
      <c r="A27" s="55" t="s">
        <v>78</v>
      </c>
      <c r="B27" s="58" t="s">
        <v>190</v>
      </c>
      <c r="C27" s="228">
        <v>-10411360</v>
      </c>
      <c r="D27" s="228">
        <v>-6417574.25</v>
      </c>
      <c r="E27" s="228">
        <v>-6208729</v>
      </c>
    </row>
    <row r="28" spans="1:5" x14ac:dyDescent="0.25">
      <c r="A28" s="55" t="s">
        <v>191</v>
      </c>
      <c r="B28" s="58" t="s">
        <v>192</v>
      </c>
      <c r="C28" s="228">
        <f t="shared" ref="C28:E30" si="1">C29</f>
        <v>10580679.27</v>
      </c>
      <c r="D28" s="228">
        <f t="shared" si="1"/>
        <v>6417574.25</v>
      </c>
      <c r="E28" s="228">
        <f t="shared" si="1"/>
        <v>6208729</v>
      </c>
    </row>
    <row r="29" spans="1:5" ht="37.5" x14ac:dyDescent="0.25">
      <c r="A29" s="55" t="s">
        <v>193</v>
      </c>
      <c r="B29" s="58" t="s">
        <v>194</v>
      </c>
      <c r="C29" s="228">
        <f t="shared" si="1"/>
        <v>10580679.27</v>
      </c>
      <c r="D29" s="228">
        <f t="shared" si="1"/>
        <v>6417574.25</v>
      </c>
      <c r="E29" s="228">
        <f t="shared" si="1"/>
        <v>6208729</v>
      </c>
    </row>
    <row r="30" spans="1:5" ht="37.5" x14ac:dyDescent="0.25">
      <c r="A30" s="55" t="s">
        <v>79</v>
      </c>
      <c r="B30" s="58" t="s">
        <v>195</v>
      </c>
      <c r="C30" s="228">
        <f t="shared" si="1"/>
        <v>10580679.27</v>
      </c>
      <c r="D30" s="228">
        <f t="shared" si="1"/>
        <v>6417574.25</v>
      </c>
      <c r="E30" s="228">
        <f t="shared" si="1"/>
        <v>6208729</v>
      </c>
    </row>
    <row r="31" spans="1:5" ht="37.5" x14ac:dyDescent="0.25">
      <c r="A31" s="55" t="s">
        <v>79</v>
      </c>
      <c r="B31" s="58" t="s">
        <v>195</v>
      </c>
      <c r="C31" s="228">
        <v>10580679.27</v>
      </c>
      <c r="D31" s="228">
        <v>6417574.25</v>
      </c>
      <c r="E31" s="228">
        <v>6208729</v>
      </c>
    </row>
    <row r="32" spans="1:5" x14ac:dyDescent="0.3">
      <c r="A32" s="59"/>
      <c r="B32" s="60"/>
      <c r="C32" s="230"/>
      <c r="D32" s="231"/>
      <c r="E32" s="231"/>
    </row>
    <row r="33" spans="1:5" ht="78.75" customHeight="1" x14ac:dyDescent="0.3">
      <c r="A33" s="1" t="s">
        <v>588</v>
      </c>
      <c r="B33" s="61"/>
      <c r="D33" s="3"/>
      <c r="E33" s="3" t="s">
        <v>589</v>
      </c>
    </row>
  </sheetData>
  <mergeCells count="5">
    <mergeCell ref="C9:E9"/>
    <mergeCell ref="A9:A10"/>
    <mergeCell ref="B9:B10"/>
    <mergeCell ref="A6:E8"/>
    <mergeCell ref="B3:F3"/>
  </mergeCells>
  <phoneticPr fontId="13" type="noConversion"/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приложение 1 </vt:lpstr>
      <vt:lpstr>приложение 3 2015-2016</vt:lpstr>
      <vt:lpstr>приложение </vt:lpstr>
      <vt:lpstr>Приложение 3 </vt:lpstr>
      <vt:lpstr>Приложение 8 2014-2016</vt:lpstr>
      <vt:lpstr>Приложение 5 </vt:lpstr>
      <vt:lpstr>Приложение 10</vt:lpstr>
      <vt:lpstr>приложение 7</vt:lpstr>
      <vt:lpstr>приложение 9</vt:lpstr>
      <vt:lpstr>Приложение 12</vt:lpstr>
      <vt:lpstr>Лист1</vt:lpstr>
      <vt:lpstr>'приложение '!Область_печати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5 '!Область_печати</vt:lpstr>
      <vt:lpstr>'приложение 7'!Область_печати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2022-12-28T02:55:15Z</dcterms:modified>
</cp:coreProperties>
</file>