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2" activeTab="6"/>
  </bookViews>
  <sheets>
    <sheet name="приложение 3 2015-2016" sheetId="5" state="hidden" r:id="rId1"/>
    <sheet name="приложение " sheetId="28" state="hidden" r:id="rId2"/>
    <sheet name="Приложение 3 " sheetId="33" r:id="rId3"/>
    <sheet name="Приложение 8 2014-2016" sheetId="16" state="hidden" r:id="rId4"/>
    <sheet name="Приложение 5 " sheetId="32" r:id="rId5"/>
    <sheet name="Приложение 10" sheetId="15" state="hidden" r:id="rId6"/>
    <sheet name="приложение 7" sheetId="17" r:id="rId7"/>
    <sheet name="Приложение 12" sheetId="21" state="hidden" r:id="rId8"/>
    <sheet name="Лист1" sheetId="24" state="hidden" r:id="rId9"/>
    <sheet name="Лист2" sheetId="37" r:id="rId10"/>
  </sheets>
  <definedNames>
    <definedName name="_xlnm.Print_Area" localSheetId="1">'приложение '!$A$1:$C$12</definedName>
    <definedName name="_xlnm.Print_Area" localSheetId="5">'Приложение 10'!$A$1:$F$91</definedName>
    <definedName name="_xlnm.Print_Area" localSheetId="7">'Приложение 12'!$A$1:$H$80</definedName>
    <definedName name="_xlnm.Print_Area" localSheetId="0">'приложение 3 2015-2016'!$A$1:$E$56</definedName>
    <definedName name="_xlnm.Print_Area" localSheetId="4">'Приложение 5 '!$A:$E</definedName>
    <definedName name="_xlnm.Print_Area" localSheetId="6">'приложение 7'!$A:$F</definedName>
  </definedNames>
  <calcPr calcId="152511"/>
</workbook>
</file>

<file path=xl/calcChain.xml><?xml version="1.0" encoding="utf-8"?>
<calcChain xmlns="http://schemas.openxmlformats.org/spreadsheetml/2006/main">
  <c r="C11" i="33" l="1"/>
  <c r="F277" i="17" l="1"/>
  <c r="F283" i="17"/>
  <c r="F282" i="17" s="1"/>
  <c r="F281" i="17" s="1"/>
  <c r="F276" i="17" s="1"/>
  <c r="F263" i="17" s="1"/>
  <c r="E18" i="32" l="1"/>
  <c r="H297" i="17" l="1"/>
  <c r="G297" i="17"/>
  <c r="G296" i="17" s="1"/>
  <c r="G295" i="17" s="1"/>
  <c r="F297" i="17"/>
  <c r="H296" i="17"/>
  <c r="H295" i="17" s="1"/>
  <c r="F296" i="17"/>
  <c r="F295" i="17" s="1"/>
  <c r="F294" i="17" s="1"/>
  <c r="F312" i="17" l="1"/>
  <c r="H311" i="17"/>
  <c r="H310" i="17" s="1"/>
  <c r="H309" i="17" s="1"/>
  <c r="H308" i="17" s="1"/>
  <c r="H307" i="17" s="1"/>
  <c r="G311" i="17"/>
  <c r="G310" i="17" s="1"/>
  <c r="G309" i="17" s="1"/>
  <c r="G308" i="17" s="1"/>
  <c r="G307" i="17" s="1"/>
  <c r="F311" i="17"/>
  <c r="F310" i="17" s="1"/>
  <c r="F309" i="17" s="1"/>
  <c r="F308" i="17" s="1"/>
  <c r="F307" i="17" s="1"/>
  <c r="F270" i="17"/>
  <c r="G306" i="17" l="1"/>
  <c r="G294" i="17"/>
  <c r="F306" i="17"/>
  <c r="H306" i="17"/>
  <c r="H294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H163" i="17" s="1"/>
  <c r="G164" i="17"/>
  <c r="F164" i="17"/>
  <c r="F163" i="17" s="1"/>
  <c r="G163" i="17"/>
  <c r="H161" i="17"/>
  <c r="H160" i="17" s="1"/>
  <c r="H159" i="17" s="1"/>
  <c r="G161" i="17"/>
  <c r="G160" i="17" s="1"/>
  <c r="G159" i="17" s="1"/>
  <c r="F161" i="17"/>
  <c r="F160" i="17"/>
  <c r="F159" i="17" s="1"/>
  <c r="F158" i="17"/>
  <c r="H156" i="17"/>
  <c r="H155" i="17" s="1"/>
  <c r="H154" i="17" s="1"/>
  <c r="G156" i="17"/>
  <c r="G155" i="17" s="1"/>
  <c r="G154" i="17" s="1"/>
  <c r="F156" i="17"/>
  <c r="F153" i="17" s="1"/>
  <c r="F155" i="17"/>
  <c r="F154" i="17" s="1"/>
  <c r="H153" i="17"/>
  <c r="G153" i="17"/>
  <c r="H118" i="17"/>
  <c r="H117" i="17" s="1"/>
  <c r="G118" i="17"/>
  <c r="G117" i="17" s="1"/>
  <c r="F118" i="17"/>
  <c r="F116" i="17" s="1"/>
  <c r="G116" i="17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G83" i="17"/>
  <c r="G82" i="17" s="1"/>
  <c r="G81" i="17" s="1"/>
  <c r="F74" i="17"/>
  <c r="H65" i="17"/>
  <c r="H64" i="17" s="1"/>
  <c r="G65" i="17"/>
  <c r="G64" i="17" s="1"/>
  <c r="F65" i="17"/>
  <c r="F63" i="17" s="1"/>
  <c r="F44" i="17"/>
  <c r="F64" i="17" l="1"/>
  <c r="G62" i="17"/>
  <c r="H115" i="17"/>
  <c r="F117" i="17"/>
  <c r="G63" i="17"/>
  <c r="F115" i="17"/>
  <c r="F114" i="17" s="1"/>
  <c r="H116" i="17"/>
  <c r="F62" i="17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G38" i="17" s="1"/>
  <c r="F41" i="17"/>
  <c r="H39" i="17"/>
  <c r="H38" i="17" s="1"/>
  <c r="G39" i="17"/>
  <c r="F39" i="17"/>
  <c r="F26" i="17"/>
  <c r="E70" i="32"/>
  <c r="G69" i="32"/>
  <c r="F69" i="32"/>
  <c r="E69" i="32"/>
  <c r="E68" i="32" s="1"/>
  <c r="F38" i="17" l="1"/>
  <c r="E238" i="32"/>
  <c r="E237" i="32" s="1"/>
  <c r="E236" i="32" s="1"/>
  <c r="E232" i="32"/>
  <c r="G214" i="32" l="1"/>
  <c r="F214" i="32"/>
  <c r="G213" i="32"/>
  <c r="F213" i="32"/>
  <c r="E212" i="32"/>
  <c r="E211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E36" i="33" l="1"/>
  <c r="D36" i="33"/>
  <c r="C36" i="33"/>
  <c r="C26" i="33"/>
  <c r="F229" i="17" l="1"/>
  <c r="F21" i="17"/>
  <c r="H304" i="17" l="1"/>
  <c r="G304" i="17"/>
  <c r="H303" i="17"/>
  <c r="H302" i="17" s="1"/>
  <c r="H301" i="17" s="1"/>
  <c r="H300" i="17" s="1"/>
  <c r="H299" i="17" s="1"/>
  <c r="G303" i="17"/>
  <c r="G302" i="17" s="1"/>
  <c r="G301" i="17" s="1"/>
  <c r="G300" i="17" s="1"/>
  <c r="G299" i="17" s="1"/>
  <c r="H293" i="17"/>
  <c r="G293" i="17"/>
  <c r="H290" i="17"/>
  <c r="H288" i="17" s="1"/>
  <c r="G290" i="17"/>
  <c r="G288" i="17" s="1"/>
  <c r="H286" i="17"/>
  <c r="G286" i="17"/>
  <c r="H283" i="17"/>
  <c r="G283" i="17"/>
  <c r="H282" i="17"/>
  <c r="H281" i="17" s="1"/>
  <c r="G282" i="17"/>
  <c r="G281" i="17" s="1"/>
  <c r="H273" i="17"/>
  <c r="G273" i="17"/>
  <c r="H270" i="17"/>
  <c r="G270" i="17"/>
  <c r="H266" i="17"/>
  <c r="G266" i="17"/>
  <c r="H265" i="17"/>
  <c r="H264" i="17" s="1"/>
  <c r="G265" i="17"/>
  <c r="G264" i="17" s="1"/>
  <c r="H259" i="17"/>
  <c r="G259" i="17"/>
  <c r="H258" i="17"/>
  <c r="H257" i="17" s="1"/>
  <c r="H256" i="17" s="1"/>
  <c r="G258" i="17"/>
  <c r="G257" i="17" s="1"/>
  <c r="G256" i="17" s="1"/>
  <c r="H254" i="17"/>
  <c r="G254" i="17"/>
  <c r="H253" i="17"/>
  <c r="H252" i="17" s="1"/>
  <c r="G253" i="17"/>
  <c r="G252" i="17" s="1"/>
  <c r="H250" i="17"/>
  <c r="H249" i="17" s="1"/>
  <c r="H248" i="17" s="1"/>
  <c r="H247" i="17" s="1"/>
  <c r="H246" i="17" s="1"/>
  <c r="H245" i="17" s="1"/>
  <c r="G250" i="17"/>
  <c r="G249" i="17" s="1"/>
  <c r="G248" i="17" s="1"/>
  <c r="G247" i="17" s="1"/>
  <c r="G246" i="17" s="1"/>
  <c r="G245" i="17" s="1"/>
  <c r="H243" i="17"/>
  <c r="H242" i="17" s="1"/>
  <c r="H241" i="17" s="1"/>
  <c r="H240" i="17" s="1"/>
  <c r="H239" i="17" s="1"/>
  <c r="G243" i="17"/>
  <c r="G242" i="17" s="1"/>
  <c r="G241" i="17" s="1"/>
  <c r="G240" i="17" s="1"/>
  <c r="G239" i="17" s="1"/>
  <c r="H237" i="17"/>
  <c r="G237" i="17"/>
  <c r="H236" i="17"/>
  <c r="H235" i="17" s="1"/>
  <c r="H234" i="17" s="1"/>
  <c r="H233" i="17" s="1"/>
  <c r="H232" i="17" s="1"/>
  <c r="G236" i="17"/>
  <c r="G235" i="17" s="1"/>
  <c r="G234" i="17" s="1"/>
  <c r="G233" i="17" s="1"/>
  <c r="G232" i="17" s="1"/>
  <c r="H224" i="17"/>
  <c r="H223" i="17" s="1"/>
  <c r="H222" i="17" s="1"/>
  <c r="G224" i="17"/>
  <c r="G223" i="17" s="1"/>
  <c r="G222" i="17" s="1"/>
  <c r="H220" i="17"/>
  <c r="G220" i="17"/>
  <c r="H219" i="17"/>
  <c r="H218" i="17" s="1"/>
  <c r="H217" i="17" s="1"/>
  <c r="G219" i="17"/>
  <c r="G218" i="17" s="1"/>
  <c r="G217" i="17" s="1"/>
  <c r="H215" i="17"/>
  <c r="G215" i="17"/>
  <c r="H214" i="17"/>
  <c r="H213" i="17" s="1"/>
  <c r="G214" i="17"/>
  <c r="G213" i="17" s="1"/>
  <c r="H211" i="17"/>
  <c r="H210" i="17" s="1"/>
  <c r="H209" i="17" s="1"/>
  <c r="G211" i="17"/>
  <c r="G210" i="17" s="1"/>
  <c r="G209" i="17" s="1"/>
  <c r="H207" i="17"/>
  <c r="G207" i="17"/>
  <c r="H206" i="17"/>
  <c r="H205" i="17" s="1"/>
  <c r="G206" i="17"/>
  <c r="G205" i="17" s="1"/>
  <c r="H203" i="17"/>
  <c r="H202" i="17" s="1"/>
  <c r="H201" i="17" s="1"/>
  <c r="H191" i="17" s="1"/>
  <c r="H181" i="17" s="1"/>
  <c r="H180" i="17" s="1"/>
  <c r="G203" i="17"/>
  <c r="G202" i="17" s="1"/>
  <c r="G201" i="17" s="1"/>
  <c r="G191" i="17" s="1"/>
  <c r="G181" i="17" s="1"/>
  <c r="G180" i="17" s="1"/>
  <c r="H198" i="17"/>
  <c r="G198" i="17"/>
  <c r="H196" i="17"/>
  <c r="G196" i="17"/>
  <c r="H193" i="17"/>
  <c r="G193" i="17"/>
  <c r="H192" i="17"/>
  <c r="G192" i="17"/>
  <c r="H190" i="17"/>
  <c r="H189" i="17" s="1"/>
  <c r="H188" i="17" s="1"/>
  <c r="G190" i="17"/>
  <c r="G189" i="17" s="1"/>
  <c r="G188" i="17" s="1"/>
  <c r="H185" i="17"/>
  <c r="H184" i="17" s="1"/>
  <c r="H183" i="17" s="1"/>
  <c r="G185" i="17"/>
  <c r="G184" i="17" s="1"/>
  <c r="G183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9" i="17"/>
  <c r="F258" i="17" s="1"/>
  <c r="F257" i="17" s="1"/>
  <c r="F256" i="17" s="1"/>
  <c r="F243" i="17"/>
  <c r="F242" i="17" s="1"/>
  <c r="F241" i="17" s="1"/>
  <c r="F240" i="17" s="1"/>
  <c r="F239" i="17" s="1"/>
  <c r="F237" i="17"/>
  <c r="F236" i="17" s="1"/>
  <c r="F235" i="17" s="1"/>
  <c r="F234" i="17" s="1"/>
  <c r="F233" i="17" s="1"/>
  <c r="F224" i="17"/>
  <c r="F223" i="17" s="1"/>
  <c r="F222" i="17" s="1"/>
  <c r="F215" i="17"/>
  <c r="F214" i="17" s="1"/>
  <c r="F213" i="17" s="1"/>
  <c r="F211" i="17"/>
  <c r="F210" i="17" s="1"/>
  <c r="F209" i="17" s="1"/>
  <c r="F207" i="17"/>
  <c r="F206" i="17" s="1"/>
  <c r="F205" i="17" s="1"/>
  <c r="F203" i="17"/>
  <c r="F202" i="17" s="1"/>
  <c r="F201" i="17" s="1"/>
  <c r="F191" i="17" s="1"/>
  <c r="F132" i="17"/>
  <c r="F72" i="17"/>
  <c r="F96" i="17"/>
  <c r="F49" i="17"/>
  <c r="F46" i="17" s="1"/>
  <c r="F29" i="17"/>
  <c r="F293" i="17"/>
  <c r="F290" i="17"/>
  <c r="F286" i="17"/>
  <c r="F273" i="17"/>
  <c r="F265" i="17" s="1"/>
  <c r="F264" i="17" s="1"/>
  <c r="F254" i="17"/>
  <c r="F253" i="17" s="1"/>
  <c r="F252" i="17" s="1"/>
  <c r="F250" i="17"/>
  <c r="F249" i="17" s="1"/>
  <c r="F248" i="17" s="1"/>
  <c r="F220" i="17"/>
  <c r="F198" i="17"/>
  <c r="F196" i="17"/>
  <c r="F193" i="17"/>
  <c r="F190" i="17"/>
  <c r="F189" i="17" s="1"/>
  <c r="F188" i="17" s="1"/>
  <c r="F185" i="17"/>
  <c r="F184" i="17" s="1"/>
  <c r="F183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42" i="17" l="1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H113" i="17"/>
  <c r="H112" i="17" s="1"/>
  <c r="H107" i="17" s="1"/>
  <c r="H114" i="17"/>
  <c r="G113" i="17"/>
  <c r="G112" i="17" s="1"/>
  <c r="G107" i="17" s="1"/>
  <c r="G114" i="17"/>
  <c r="F52" i="17"/>
  <c r="F51" i="17" s="1"/>
  <c r="F33" i="17"/>
  <c r="G106" i="17"/>
  <c r="H141" i="17"/>
  <c r="H139" i="17"/>
  <c r="H140" i="17"/>
  <c r="G140" i="17"/>
  <c r="G141" i="17"/>
  <c r="G139" i="17"/>
  <c r="H231" i="17"/>
  <c r="H229" i="17" s="1"/>
  <c r="H228" i="17" s="1"/>
  <c r="H263" i="17"/>
  <c r="H262" i="17" s="1"/>
  <c r="H261" i="17" s="1"/>
  <c r="G12" i="17"/>
  <c r="G231" i="17"/>
  <c r="G229" i="17" s="1"/>
  <c r="G228" i="17" s="1"/>
  <c r="G263" i="17"/>
  <c r="G262" i="17" s="1"/>
  <c r="G261" i="17" s="1"/>
  <c r="G69" i="17"/>
  <c r="G68" i="17" s="1"/>
  <c r="G76" i="17"/>
  <c r="G74" i="17" s="1"/>
  <c r="G134" i="17"/>
  <c r="G182" i="17"/>
  <c r="G187" i="17"/>
  <c r="H69" i="17"/>
  <c r="H68" i="17" s="1"/>
  <c r="H76" i="17"/>
  <c r="H74" i="17" s="1"/>
  <c r="H134" i="17"/>
  <c r="H182" i="17"/>
  <c r="H187" i="17"/>
  <c r="F126" i="17"/>
  <c r="F121" i="17" s="1"/>
  <c r="F288" i="17"/>
  <c r="F232" i="17"/>
  <c r="F192" i="17"/>
  <c r="F70" i="17"/>
  <c r="F247" i="17"/>
  <c r="F246" i="17" s="1"/>
  <c r="F245" i="17" s="1"/>
  <c r="F68" i="17"/>
  <c r="F187" i="17"/>
  <c r="F182" i="17"/>
  <c r="F147" i="17"/>
  <c r="F146" i="17" s="1"/>
  <c r="F134" i="17"/>
  <c r="F135" i="17"/>
  <c r="F102" i="17"/>
  <c r="F95" i="17"/>
  <c r="F94" i="17" s="1"/>
  <c r="F93" i="17" s="1"/>
  <c r="F76" i="17"/>
  <c r="F19" i="17"/>
  <c r="F20" i="17"/>
  <c r="F13" i="17"/>
  <c r="F219" i="17"/>
  <c r="F218" i="17" s="1"/>
  <c r="F217" i="17" s="1"/>
  <c r="F181" i="17" s="1"/>
  <c r="F304" i="17"/>
  <c r="F303" i="17" s="1"/>
  <c r="F302" i="17" s="1"/>
  <c r="F301" i="17" s="1"/>
  <c r="F300" i="17" s="1"/>
  <c r="F299" i="17" s="1"/>
  <c r="F78" i="17"/>
  <c r="F123" i="17"/>
  <c r="G210" i="32"/>
  <c r="F210" i="32"/>
  <c r="G209" i="32"/>
  <c r="F209" i="32"/>
  <c r="E209" i="32"/>
  <c r="E208" i="32" s="1"/>
  <c r="E207" i="32" s="1"/>
  <c r="G206" i="32"/>
  <c r="F206" i="32"/>
  <c r="G205" i="32"/>
  <c r="F205" i="32"/>
  <c r="E205" i="32"/>
  <c r="E204" i="32" s="1"/>
  <c r="E203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F140" i="17" l="1"/>
  <c r="F59" i="17"/>
  <c r="F67" i="17"/>
  <c r="G105" i="17"/>
  <c r="G11" i="17" s="1"/>
  <c r="H105" i="17"/>
  <c r="H106" i="17"/>
  <c r="F139" i="17"/>
  <c r="F120" i="17"/>
  <c r="F113" i="17" s="1"/>
  <c r="F112" i="17" s="1"/>
  <c r="H11" i="17"/>
  <c r="H61" i="17"/>
  <c r="H59" i="17" s="1"/>
  <c r="G61" i="17"/>
  <c r="G59" i="17" s="1"/>
  <c r="G314" i="17" s="1"/>
  <c r="H314" i="17"/>
  <c r="F231" i="17"/>
  <c r="F228" i="17" s="1"/>
  <c r="F227" i="17" s="1"/>
  <c r="F226" i="17" s="1"/>
  <c r="F180" i="17" s="1"/>
  <c r="E163" i="32"/>
  <c r="E162" i="32" s="1"/>
  <c r="E156" i="32"/>
  <c r="E155" i="32" s="1"/>
  <c r="E153" i="32"/>
  <c r="E152" i="32" s="1"/>
  <c r="E150" i="32"/>
  <c r="E149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F106" i="17" l="1"/>
  <c r="F105" i="17"/>
  <c r="F152" i="17"/>
  <c r="F151" i="17" s="1"/>
  <c r="F150" i="17" s="1"/>
  <c r="F107" i="17"/>
  <c r="E112" i="32"/>
  <c r="E103" i="32"/>
  <c r="E87" i="32"/>
  <c r="E86" i="32" s="1"/>
  <c r="E85" i="32" s="1"/>
  <c r="E74" i="32"/>
  <c r="E73" i="32" s="1"/>
  <c r="E72" i="32" s="1"/>
  <c r="G73" i="32"/>
  <c r="F73" i="32"/>
  <c r="E242" i="32"/>
  <c r="E241" i="32" s="1"/>
  <c r="E240" i="32" s="1"/>
  <c r="E230" i="32"/>
  <c r="E229" i="32" s="1"/>
  <c r="E227" i="32"/>
  <c r="E226" i="32" s="1"/>
  <c r="E222" i="32"/>
  <c r="E221" i="32" s="1"/>
  <c r="E201" i="32"/>
  <c r="E199" i="32" s="1"/>
  <c r="E197" i="32"/>
  <c r="E196" i="32" s="1"/>
  <c r="E194" i="32"/>
  <c r="E193" i="32" s="1"/>
  <c r="E190" i="32"/>
  <c r="E189" i="32" s="1"/>
  <c r="E187" i="32"/>
  <c r="E186" i="32" s="1"/>
  <c r="E185" i="32" s="1"/>
  <c r="E183" i="32"/>
  <c r="E182" i="32" s="1"/>
  <c r="E180" i="32"/>
  <c r="E178" i="32"/>
  <c r="E175" i="32"/>
  <c r="E174" i="32" s="1"/>
  <c r="E171" i="32"/>
  <c r="E170" i="32" s="1"/>
  <c r="E168" i="32"/>
  <c r="E167" i="32" s="1"/>
  <c r="E160" i="32"/>
  <c r="E159" i="32" s="1"/>
  <c r="E158" i="32" s="1"/>
  <c r="E145" i="32"/>
  <c r="E144" i="32" s="1"/>
  <c r="E142" i="32"/>
  <c r="E141" i="32" s="1"/>
  <c r="E138" i="32"/>
  <c r="E137" i="32" s="1"/>
  <c r="E136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5" i="32"/>
  <c r="E224" i="32" s="1"/>
  <c r="E215" i="32" s="1"/>
  <c r="E61" i="32"/>
  <c r="E60" i="32" s="1"/>
  <c r="E56" i="32" s="1"/>
  <c r="E13" i="32"/>
  <c r="E192" i="32"/>
  <c r="E177" i="32"/>
  <c r="E173" i="32" s="1"/>
  <c r="E126" i="32"/>
  <c r="E122" i="32"/>
  <c r="E121" i="32" s="1"/>
  <c r="E120" i="32" s="1"/>
  <c r="E80" i="32"/>
  <c r="E140" i="32"/>
  <c r="E116" i="32"/>
  <c r="E84" i="32" s="1"/>
  <c r="E38" i="32"/>
  <c r="E31" i="32" s="1"/>
  <c r="E166" i="32"/>
  <c r="E93" i="32"/>
  <c r="E200" i="32"/>
  <c r="C32" i="33" l="1"/>
  <c r="C29" i="33"/>
  <c r="E26" i="33"/>
  <c r="D26" i="33"/>
  <c r="E29" i="33"/>
  <c r="D29" i="33"/>
  <c r="C23" i="33"/>
  <c r="G161" i="32" l="1"/>
  <c r="F161" i="32"/>
  <c r="G168" i="32"/>
  <c r="G164" i="32" s="1"/>
  <c r="F168" i="32"/>
  <c r="F164" i="32" s="1"/>
  <c r="G79" i="32"/>
  <c r="F79" i="32"/>
  <c r="G41" i="32"/>
  <c r="F41" i="32"/>
  <c r="F55" i="32"/>
  <c r="G55" i="32"/>
  <c r="C20" i="33" l="1"/>
  <c r="C18" i="33" l="1"/>
  <c r="E34" i="33" l="1"/>
  <c r="D34" i="33"/>
  <c r="C34" i="33"/>
  <c r="C38" i="33" s="1"/>
  <c r="E32" i="33"/>
  <c r="D32" i="33"/>
  <c r="E23" i="33"/>
  <c r="D23" i="33"/>
  <c r="E18" i="33"/>
  <c r="E11" i="33"/>
  <c r="D11" i="33"/>
  <c r="G172" i="32"/>
  <c r="F172" i="32"/>
  <c r="G169" i="32"/>
  <c r="F169" i="32"/>
  <c r="G146" i="32"/>
  <c r="G145" i="32" s="1"/>
  <c r="F146" i="32"/>
  <c r="G136" i="32"/>
  <c r="G129" i="32" s="1"/>
  <c r="F136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5" i="32"/>
  <c r="F106" i="32"/>
  <c r="F11" i="32"/>
  <c r="G11" i="32"/>
  <c r="F85" i="32"/>
  <c r="G26" i="32"/>
  <c r="E38" i="33"/>
  <c r="D38" i="33"/>
  <c r="G175" i="32" l="1"/>
  <c r="F175" i="32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4" i="32" s="1"/>
  <c r="F261" i="17"/>
  <c r="F314" i="17" s="1"/>
  <c r="F11" i="17" s="1"/>
</calcChain>
</file>

<file path=xl/sharedStrings.xml><?xml version="1.0" encoding="utf-8"?>
<sst xmlns="http://schemas.openxmlformats.org/spreadsheetml/2006/main" count="2574" uniqueCount="571">
  <si>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</si>
  <si>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</si>
  <si>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</si>
  <si>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</si>
  <si>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</si>
  <si>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</si>
  <si>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</si>
  <si>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</si>
  <si>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</si>
  <si>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</si>
  <si>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</si>
  <si>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</si>
  <si>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</si>
  <si>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</si>
  <si>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</si>
  <si>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</si>
  <si>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</si>
  <si>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</si>
  <si>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</si>
  <si>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</si>
  <si>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</si>
  <si>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</si>
  <si>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</si>
  <si>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</si>
  <si>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</si>
  <si>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</si>
  <si>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</si>
  <si>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</si>
  <si>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</si>
  <si>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</si>
  <si>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</si>
  <si>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</si>
  <si>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</si>
  <si>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</si>
  <si>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</si>
  <si>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</si>
  <si>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</si>
  <si>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</si>
  <si>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</si>
  <si>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</si>
  <si>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</si>
  <si>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</si>
  <si>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</si>
  <si>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</si>
  <si>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</si>
  <si>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</si>
  <si>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</si>
  <si>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</si>
  <si>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</si>
  <si>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</si>
  <si>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</si>
  <si>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</si>
  <si>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</si>
  <si>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</si>
  <si>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</si>
  <si>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</si>
  <si>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</si>
  <si>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</si>
  <si>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</si>
  <si>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</si>
  <si>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</si>
  <si>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</si>
  <si>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</si>
  <si>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</si>
  <si>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</si>
  <si>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</si>
  <si>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</si>
  <si>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</si>
  <si>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</si>
  <si>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</si>
  <si>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</si>
  <si>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</si>
  <si>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</si>
  <si>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</si>
  <si>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</si>
  <si>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</si>
  <si>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</si>
  <si>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</si>
  <si>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</si>
  <si>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</si>
  <si>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</si>
  <si>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</si>
  <si>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</si>
  <si>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</si>
  <si>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</si>
  <si>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</si>
  <si>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</si>
  <si>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</si>
  <si>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</si>
  <si>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</si>
  <si>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</si>
  <si>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</si>
  <si>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</si>
  <si>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</si>
  <si>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</si>
  <si>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</si>
  <si>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</si>
  <si>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</si>
  <si>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</si>
  <si>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</si>
  <si>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</si>
  <si>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</si>
  <si>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</si>
  <si>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</si>
  <si>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</si>
  <si>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</si>
  <si>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</si>
  <si>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</si>
  <si>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</si>
  <si>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</si>
  <si>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</si>
  <si>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</si>
  <si>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</si>
  <si>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</si>
  <si>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</si>
  <si>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</si>
  <si>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</si>
  <si>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</si>
  <si>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</si>
  <si>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</si>
  <si>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</si>
  <si>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</si>
  <si>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</si>
  <si>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</si>
  <si>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</si>
  <si>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</si>
  <si>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</si>
  <si>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</si>
  <si>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</si>
  <si>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</si>
  <si>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</si>
  <si>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</si>
  <si>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</si>
  <si>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</si>
  <si>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</si>
  <si>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</si>
  <si>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</si>
  <si>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</si>
  <si>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</si>
  <si>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</si>
  <si>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</si>
  <si>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</si>
  <si>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</si>
  <si>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</si>
  <si>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</si>
  <si>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</si>
  <si>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</si>
  <si>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</si>
  <si>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</si>
  <si>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</si>
  <si>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</si>
  <si>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</si>
  <si>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</si>
  <si>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</si>
  <si>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</si>
  <si>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</si>
  <si>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</si>
  <si>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</si>
  <si>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</si>
  <si>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</si>
  <si>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</si>
  <si>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</si>
  <si>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</si>
  <si>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</si>
  <si>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</si>
  <si>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</si>
  <si>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</si>
  <si>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</si>
  <si>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</si>
  <si>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</si>
  <si>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</si>
  <si>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</si>
  <si>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</si>
  <si>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</si>
  <si>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</si>
  <si>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</si>
  <si>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</si>
  <si>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</si>
  <si>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</si>
  <si>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</si>
  <si>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</si>
  <si>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</si>
  <si>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</si>
  <si>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</si>
  <si>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</si>
  <si>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</si>
  <si>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</si>
  <si>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</si>
  <si>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</si>
  <si>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</si>
  <si>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</si>
  <si>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</si>
  <si>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</si>
  <si>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</si>
  <si>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</si>
  <si>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</si>
  <si>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</si>
  <si>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</si>
  <si>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</si>
  <si>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</si>
  <si>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</si>
  <si>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</si>
  <si>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</si>
  <si>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</si>
  <si>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</si>
  <si>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</si>
  <si>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</si>
  <si>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</si>
  <si>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</si>
  <si>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</si>
  <si>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</si>
  <si>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</si>
  <si>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</si>
  <si>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</si>
  <si>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</si>
  <si>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</si>
  <si>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</si>
  <si>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</si>
  <si>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</si>
  <si>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</si>
  <si>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</si>
  <si>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</si>
  <si>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</si>
  <si>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</si>
  <si>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</si>
  <si>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</si>
  <si>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</si>
  <si>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</si>
  <si>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</si>
  <si>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</si>
  <si>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</si>
  <si>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</si>
  <si>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</si>
  <si>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</si>
  <si>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</si>
  <si>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</si>
  <si>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</si>
  <si>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</si>
  <si>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</si>
  <si>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</si>
  <si>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</si>
  <si>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</si>
  <si>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</si>
  <si>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</si>
  <si>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</si>
  <si>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</si>
  <si>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</si>
  <si>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</si>
  <si>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</si>
  <si>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</si>
  <si>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</si>
  <si>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</si>
  <si>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</si>
  <si>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</si>
  <si>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</si>
  <si>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</si>
  <si>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</si>
  <si>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</si>
  <si>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</si>
  <si>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</si>
  <si>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</si>
  <si>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</si>
  <si>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</si>
  <si>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</si>
  <si>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</si>
  <si>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</si>
  <si>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</si>
  <si>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</si>
  <si>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</si>
  <si>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</si>
  <si>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</si>
  <si>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</si>
  <si>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</si>
  <si>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</si>
  <si>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</si>
  <si>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</si>
  <si>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</si>
  <si>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</si>
  <si>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</si>
  <si>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</si>
  <si>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</si>
  <si>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</si>
  <si>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</si>
  <si>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</si>
  <si>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</si>
  <si>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</si>
  <si>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</si>
  <si>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</si>
  <si>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</si>
  <si>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</si>
  <si>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</si>
  <si>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</si>
  <si>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</si>
  <si>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</si>
  <si>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</si>
  <si>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</si>
  <si>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</si>
  <si>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</si>
  <si>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</si>
  <si>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</si>
  <si>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</si>
  <si>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</si>
  <si>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</si>
  <si>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</si>
  <si>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</si>
  <si>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</si>
  <si>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</si>
  <si>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</si>
  <si>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</si>
  <si>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</si>
  <si>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</si>
  <si>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</si>
  <si>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</si>
  <si>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</si>
  <si>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</si>
  <si>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</si>
  <si>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</si>
  <si>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</si>
  <si>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</si>
  <si>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</si>
  <si>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</si>
  <si>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</si>
  <si>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</si>
  <si>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</si>
  <si>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</si>
  <si>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</si>
  <si>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</si>
  <si>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</si>
  <si>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</si>
  <si>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</si>
  <si>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</si>
  <si>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</si>
  <si>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</si>
  <si>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</si>
  <si>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</si>
  <si>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</si>
  <si>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</si>
  <si>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</si>
  <si>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</si>
  <si>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</si>
  <si>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</si>
  <si>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</si>
  <si>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</si>
  <si>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</si>
  <si>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</si>
  <si>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</si>
  <si>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</si>
  <si>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</si>
  <si>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</si>
  <si>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</si>
  <si>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</si>
  <si>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</si>
  <si>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</si>
  <si>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</si>
  <si>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</si>
  <si>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</si>
  <si>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</si>
  <si>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</si>
  <si>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</si>
  <si>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</si>
  <si>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</si>
  <si>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</si>
  <si>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</si>
  <si>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</si>
  <si>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</si>
  <si>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</si>
  <si>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</si>
  <si>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</si>
  <si>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</si>
  <si>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</si>
  <si>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</si>
  <si>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</si>
  <si>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</si>
  <si>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</si>
  <si>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</si>
  <si>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</si>
  <si>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</si>
  <si>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</si>
  <si>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</si>
  <si>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</si>
  <si>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</si>
  <si>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</si>
  <si>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</si>
  <si>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</si>
  <si>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</si>
  <si>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</si>
  <si>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</si>
  <si>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</si>
  <si>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</si>
  <si>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</si>
  <si>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</si>
  <si>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</si>
  <si>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</si>
  <si>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</si>
  <si>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</si>
  <si>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</si>
  <si>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</si>
  <si>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</si>
  <si>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</si>
  <si>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</si>
  <si>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</si>
  <si>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</si>
  <si>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</si>
  <si>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</si>
  <si>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</si>
  <si>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</si>
  <si>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</si>
  <si>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</si>
  <si>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</si>
  <si>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</si>
  <si>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</si>
  <si>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</si>
  <si>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</si>
  <si>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</si>
  <si>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</si>
  <si>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</si>
  <si>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</si>
  <si>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</si>
  <si>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</si>
  <si>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</si>
  <si>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</si>
  <si>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</si>
  <si>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</si>
  <si>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</si>
  <si>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</si>
  <si>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</si>
  <si>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</si>
  <si>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</si>
  <si>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</si>
  <si>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</si>
  <si>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</si>
  <si>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</si>
  <si>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</si>
  <si>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</si>
  <si>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</si>
  <si>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</si>
  <si>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</si>
  <si>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</si>
  <si>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</si>
  <si>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</si>
  <si>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</si>
  <si>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</si>
  <si>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</si>
  <si>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</si>
  <si>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</si>
  <si>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</si>
  <si>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</si>
  <si>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</si>
  <si>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</si>
  <si>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</si>
  <si>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</si>
  <si>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</si>
  <si>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</si>
  <si>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</si>
  <si>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</si>
  <si>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</si>
  <si>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</si>
  <si>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</si>
  <si>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</si>
  <si>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</si>
  <si>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</si>
  <si>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</si>
  <si>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</si>
  <si>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</si>
  <si>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</si>
  <si>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</si>
  <si>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</si>
  <si>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</si>
  <si>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</si>
  <si>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</si>
  <si>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</si>
  <si>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</si>
  <si>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</si>
  <si>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</si>
  <si>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</si>
  <si>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Муниципальная программа  «Эффективное муниципальное управление»</t>
  </si>
  <si>
    <t>1000</t>
  </si>
  <si>
    <t>4130100000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</si>
  <si>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</si>
  <si>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</si>
  <si>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</si>
  <si>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</si>
  <si>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</si>
  <si>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</si>
  <si>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</si>
  <si>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</si>
  <si>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</si>
  <si>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Сумма 2023 год</t>
  </si>
  <si>
    <t>" О местном бюджете Бунбуйского муниципального образования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</si>
  <si>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</si>
  <si>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</si>
  <si>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</si>
  <si>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Гражданская оборона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</si>
  <si>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</si>
  <si>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</si>
  <si>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</si>
  <si>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</si>
  <si>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</si>
  <si>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</si>
  <si>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</si>
  <si>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</si>
  <si>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</si>
  <si>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</si>
  <si>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</si>
  <si>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</si>
  <si>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</si>
  <si>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</si>
  <si>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</si>
  <si>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</si>
  <si>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</si>
  <si>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</si>
  <si>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</si>
  <si>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</si>
  <si>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</si>
  <si>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</si>
  <si>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" О местном бюджете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</si>
  <si>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</si>
  <si>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</si>
  <si>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</si>
  <si>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</si>
  <si>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</si>
  <si>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</si>
  <si>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</si>
  <si>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</si>
  <si>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</si>
  <si>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</si>
  <si>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</si>
  <si>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</si>
  <si>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</si>
  <si>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</si>
  <si>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</si>
  <si>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</si>
  <si>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</si>
  <si>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</si>
  <si>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</si>
  <si>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</si>
  <si>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</si>
  <si>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 xml:space="preserve">Сумма, руб.             2023 год                </t>
  </si>
  <si>
    <t xml:space="preserve">                                                                                                                                                            на 2022 год и на плановый период 2023 и 2024 годов"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</si>
  <si>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</si>
  <si>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</si>
  <si>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</si>
  <si>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</si>
  <si>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Обеспечение эффективного управления экономическим развитием Иркутской области</t>
  </si>
  <si>
    <t xml:space="preserve">                                                                         Приложение 7</t>
  </si>
  <si>
    <t xml:space="preserve">                                  Приложение 5</t>
  </si>
  <si>
    <t xml:space="preserve">                             Приложение 3  </t>
  </si>
  <si>
    <t>Государственная программа Иркутской области "Экономическое развитие и иновационная экономика</t>
  </si>
  <si>
    <t>Обеспечение реализации отдельных областных полномочий, переданных отдельных полномочий Российской Федерации</t>
  </si>
  <si>
    <t>субвенции на осуществление первичного воинского учета на территориях,где отсутствуют военные комиссариаты</t>
  </si>
  <si>
    <t xml:space="preserve">                                   на 2023 год и на плановый период 2024 и 2025 годов.</t>
  </si>
  <si>
    <t xml:space="preserve">                                                                                                                             на 2023 год и на плановый период 2024 и 2025 годов"</t>
  </si>
  <si>
    <t>Сумма  на 2023 год</t>
  </si>
  <si>
    <t xml:space="preserve">на 2023 год и на плановый период 2024 и 2025 годов" </t>
  </si>
  <si>
    <t>И ПОДРАЗДЕЛАМ КЛАССИФИКАЦИИ РАСХОДОВ МЕСТНОГО  БЮДЖЕТА БУНБУЙСКОГО МУНИЦИПАЛЬНОГО ОБРАЗОВАНИЯ НА 2023 ГОД.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</si>
  <si>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2023 ГОД.</t>
  </si>
  <si>
    <r>
      <t xml:space="preserve">ВЕДОМСТВЕННАЯ СТРУКТУРА РАСХОДОВ МЕСТНОГО БЮДЖЕТА БУНБУЙСКОГО МУНИЦИПАЛЬНОГО ОБРАЗОВАНИЯ НА 2023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</si>
  <si>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>312</t>
  </si>
  <si>
    <t>Публичные нормативные социальные выплаты гражданам</t>
  </si>
  <si>
    <t>Иные пенсии, социальные выплаты к пенсиям</t>
  </si>
  <si>
    <t>Основное мероприятие "Социальное обеспечение и иные выплаты населению "</t>
  </si>
  <si>
    <t xml:space="preserve">                       к  Решению Думы Бунбуйского МО от 28 .04.2023 г. № 31 </t>
  </si>
  <si>
    <t xml:space="preserve">          к Решению Думы БунбуйскогоМО от 28 .04.2023г  № 31</t>
  </si>
  <si>
    <t>Подпрограмма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</si>
  <si>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ремонт отопительной системы</t>
  </si>
  <si>
    <t>45 20189999</t>
  </si>
  <si>
    <t>капитальный ремонт инженерных тепловых етей по адресу :Иркутская обл,Чунский р-он,с.Бунбуй</t>
  </si>
  <si>
    <t>45202S2200</t>
  </si>
  <si>
    <t>Закупка товаров, работ,услуг в целях капитального ремонта государственного (муниципального ) имущества</t>
  </si>
  <si>
    <t>Основное мероприятие Капитальный ремонт инженерных тепловых сетей по адресу:Иркутская обл,Чунский р-он,с.Бунбуй</t>
  </si>
  <si>
    <t xml:space="preserve">              к  Решению Думы Бунбуйского МО от 28 .04.2023г № 31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</si>
</sst>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28" fillId="0" borderId="0" xfId="0" applyFont="1"/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49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5" borderId="2" xfId="0" applyFont="1" applyFill="1" applyBorder="1" applyAlignment="1">
      <alignment vertical="top" wrapText="1"/>
    </xf>
    <xf numFmtId="0" fontId="5" fillId="2" borderId="0" xfId="1" applyFont="1" applyFill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0" fillId="0" borderId="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30" fillId="0" borderId="2" xfId="0" applyNumberFormat="1" applyFont="1" applyBorder="1" applyAlignment="1">
      <alignment horizontal="right"/>
    </xf>
    <xf numFmtId="0" fontId="31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32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3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4" fillId="2" borderId="22" xfId="0" applyFont="1" applyFill="1" applyBorder="1" applyAlignment="1">
      <alignment vertical="top" wrapText="1"/>
    </xf>
    <xf numFmtId="49" fontId="34" fillId="2" borderId="25" xfId="0" applyNumberFormat="1" applyFont="1" applyFill="1" applyBorder="1" applyAlignment="1">
      <alignment vertical="top" wrapText="1"/>
    </xf>
    <xf numFmtId="4" fontId="34" fillId="2" borderId="25" xfId="0" applyNumberFormat="1" applyFont="1" applyFill="1" applyBorder="1" applyAlignment="1">
      <alignment vertical="top" wrapText="1"/>
    </xf>
    <xf numFmtId="0" fontId="34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4" fillId="2" borderId="26" xfId="0" applyFont="1" applyFill="1" applyBorder="1" applyAlignment="1">
      <alignment horizontal="left" vertical="top" wrapText="1"/>
    </xf>
    <xf numFmtId="49" fontId="34" fillId="2" borderId="27" xfId="0" applyNumberFormat="1" applyFont="1" applyFill="1" applyBorder="1" applyAlignment="1">
      <alignment vertical="top" wrapText="1"/>
    </xf>
    <xf numFmtId="49" fontId="34" fillId="2" borderId="28" xfId="0" applyNumberFormat="1" applyFont="1" applyFill="1" applyBorder="1" applyAlignment="1">
      <alignment vertical="top" wrapText="1"/>
    </xf>
    <xf numFmtId="4" fontId="34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33" fillId="2" borderId="25" xfId="0" applyNumberFormat="1" applyFont="1" applyFill="1" applyBorder="1" applyAlignment="1">
      <alignment vertical="top" wrapText="1"/>
    </xf>
    <xf numFmtId="4" fontId="33" fillId="2" borderId="25" xfId="0" applyNumberFormat="1" applyFont="1" applyFill="1" applyBorder="1" applyAlignment="1">
      <alignment vertical="top" wrapText="1"/>
    </xf>
    <xf numFmtId="49" fontId="34" fillId="2" borderId="39" xfId="0" applyNumberFormat="1" applyFont="1" applyFill="1" applyBorder="1" applyAlignment="1">
      <alignment vertical="top" wrapText="1"/>
    </xf>
    <xf numFmtId="4" fontId="34" fillId="2" borderId="38" xfId="0" applyNumberFormat="1" applyFont="1" applyFill="1" applyBorder="1" applyAlignment="1">
      <alignment vertical="top" wrapText="1"/>
    </xf>
    <xf numFmtId="49" fontId="34" fillId="2" borderId="26" xfId="0" applyNumberFormat="1" applyFont="1" applyFill="1" applyBorder="1" applyAlignment="1">
      <alignment vertical="top" wrapText="1"/>
    </xf>
    <xf numFmtId="49" fontId="34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4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4" fillId="0" borderId="22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49" fontId="34" fillId="2" borderId="17" xfId="0" applyNumberFormat="1" applyFont="1" applyFill="1" applyBorder="1" applyAlignment="1">
      <alignment vertical="top" wrapText="1"/>
    </xf>
    <xf numFmtId="4" fontId="34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4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33" fillId="2" borderId="40" xfId="0" applyFont="1" applyFill="1" applyBorder="1" applyAlignment="1">
      <alignment vertical="top" wrapText="1"/>
    </xf>
    <xf numFmtId="0" fontId="34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31" fillId="0" borderId="8" xfId="0" applyNumberFormat="1" applyFont="1" applyFill="1" applyBorder="1" applyAlignment="1">
      <alignment horizontal="justify" vertical="center" wrapText="1"/>
    </xf>
    <xf numFmtId="172" fontId="31" fillId="0" borderId="8" xfId="0" applyNumberFormat="1" applyFont="1" applyFill="1" applyBorder="1" applyAlignment="1">
      <alignment horizontal="justify" vertical="center" wrapText="1"/>
    </xf>
    <xf numFmtId="0" fontId="32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31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35" fillId="0" borderId="0" xfId="0" applyFont="1" applyFill="1" applyBorder="1"/>
    <xf numFmtId="49" fontId="35" fillId="0" borderId="0" xfId="2" applyNumberFormat="1" applyFont="1" applyFill="1" applyBorder="1" applyAlignment="1"/>
    <xf numFmtId="167" fontId="35" fillId="0" borderId="0" xfId="2" applyNumberFormat="1" applyFont="1" applyFill="1" applyBorder="1" applyAlignment="1"/>
    <xf numFmtId="0" fontId="38" fillId="0" borderId="2" xfId="0" applyFont="1" applyBorder="1" applyAlignment="1">
      <alignment horizontal="center"/>
    </xf>
    <xf numFmtId="0" fontId="37" fillId="0" borderId="2" xfId="0" applyFont="1" applyBorder="1" applyAlignment="1">
      <alignment horizontal="left" wrapText="1"/>
    </xf>
    <xf numFmtId="4" fontId="38" fillId="0" borderId="2" xfId="0" applyNumberFormat="1" applyFont="1" applyBorder="1" applyAlignment="1">
      <alignment horizontal="right"/>
    </xf>
    <xf numFmtId="0" fontId="39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6" fillId="0" borderId="2" xfId="0" applyFont="1" applyBorder="1" applyAlignment="1">
      <alignment horizontal="center"/>
    </xf>
    <xf numFmtId="4" fontId="36" fillId="0" borderId="2" xfId="0" applyNumberFormat="1" applyFont="1" applyBorder="1" applyAlignment="1">
      <alignment horizontal="right"/>
    </xf>
    <xf numFmtId="49" fontId="40" fillId="0" borderId="2" xfId="0" applyNumberFormat="1" applyFont="1" applyFill="1" applyBorder="1" applyAlignment="1">
      <alignment horizontal="center" vertical="center" wrapText="1"/>
    </xf>
    <xf numFmtId="0" fontId="40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/>
    </xf>
    <xf numFmtId="0" fontId="36" fillId="0" borderId="2" xfId="0" applyFont="1" applyBorder="1" applyAlignment="1">
      <alignment vertical="top" wrapText="1"/>
    </xf>
    <xf numFmtId="49" fontId="36" fillId="2" borderId="2" xfId="0" applyNumberFormat="1" applyFont="1" applyFill="1" applyBorder="1" applyAlignment="1">
      <alignment vertical="top" wrapText="1"/>
    </xf>
    <xf numFmtId="4" fontId="36" fillId="2" borderId="2" xfId="0" applyNumberFormat="1" applyFont="1" applyFill="1" applyBorder="1" applyAlignment="1">
      <alignment vertical="top" wrapText="1"/>
    </xf>
    <xf numFmtId="49" fontId="37" fillId="0" borderId="2" xfId="0" applyNumberFormat="1" applyFont="1" applyBorder="1" applyAlignment="1">
      <alignment horizontal="left"/>
    </xf>
    <xf numFmtId="49" fontId="36" fillId="0" borderId="2" xfId="0" applyNumberFormat="1" applyFont="1" applyBorder="1" applyAlignment="1">
      <alignment horizontal="left"/>
    </xf>
    <xf numFmtId="0" fontId="36" fillId="0" borderId="2" xfId="0" applyFont="1" applyBorder="1" applyAlignment="1">
      <alignment wrapText="1"/>
    </xf>
    <xf numFmtId="0" fontId="36" fillId="0" borderId="2" xfId="0" applyFont="1" applyBorder="1"/>
    <xf numFmtId="0" fontId="36" fillId="0" borderId="0" xfId="0" applyFont="1" applyFill="1" applyBorder="1"/>
    <xf numFmtId="4" fontId="5" fillId="9" borderId="5" xfId="0" applyNumberFormat="1" applyFont="1" applyFill="1" applyBorder="1" applyAlignment="1">
      <alignment horizontal="center" vertical="center" wrapText="1" readingOrder="1"/>
    </xf>
    <xf numFmtId="0" fontId="37" fillId="5" borderId="2" xfId="0" applyFont="1" applyFill="1" applyBorder="1" applyAlignment="1">
      <alignment wrapText="1"/>
    </xf>
    <xf numFmtId="49" fontId="36" fillId="5" borderId="2" xfId="0" applyNumberFormat="1" applyFont="1" applyFill="1" applyBorder="1" applyAlignment="1">
      <alignment horizontal="left" vertical="top" wrapText="1"/>
    </xf>
    <xf numFmtId="49" fontId="37" fillId="5" borderId="2" xfId="0" applyNumberFormat="1" applyFont="1" applyFill="1" applyBorder="1" applyAlignment="1">
      <alignment horizontal="left" vertical="top" wrapText="1"/>
    </xf>
    <xf numFmtId="0" fontId="41" fillId="5" borderId="2" xfId="0" applyFont="1" applyFill="1" applyBorder="1" applyAlignment="1">
      <alignment vertical="top" wrapText="1"/>
    </xf>
    <xf numFmtId="0" fontId="42" fillId="5" borderId="2" xfId="0" applyFont="1" applyFill="1" applyBorder="1" applyAlignment="1">
      <alignment vertical="top" wrapText="1"/>
    </xf>
    <xf numFmtId="49" fontId="36" fillId="5" borderId="2" xfId="0" applyNumberFormat="1" applyFont="1" applyFill="1" applyBorder="1" applyAlignment="1">
      <alignment horizontal="left" vertical="center" wrapText="1"/>
    </xf>
    <xf numFmtId="0" fontId="37" fillId="5" borderId="2" xfId="0" applyFont="1" applyFill="1" applyBorder="1" applyAlignment="1">
      <alignment vertical="top" wrapText="1"/>
    </xf>
    <xf numFmtId="49" fontId="36" fillId="0" borderId="0" xfId="0" applyNumberFormat="1" applyFont="1" applyFill="1" applyBorder="1"/>
    <xf numFmtId="0" fontId="37" fillId="0" borderId="2" xfId="0" applyFont="1" applyBorder="1" applyAlignment="1">
      <alignment vertical="top" wrapText="1"/>
    </xf>
    <xf numFmtId="4" fontId="37" fillId="5" borderId="2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15" fillId="5" borderId="2" xfId="0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4" fillId="8" borderId="5" xfId="0" applyNumberFormat="1" applyFont="1" applyFill="1" applyBorder="1" applyAlignment="1">
      <alignment horizontal="center" vertical="center" wrapText="1" readingOrder="1"/>
    </xf>
    <xf numFmtId="4" fontId="4" fillId="8" borderId="5" xfId="0" applyNumberFormat="1" applyFont="1" applyFill="1" applyBorder="1" applyAlignment="1">
      <alignment horizontal="center" vertical="center" wrapText="1" readingOrder="1"/>
    </xf>
    <xf numFmtId="4" fontId="5" fillId="8" borderId="5" xfId="0" applyNumberFormat="1" applyFont="1" applyFill="1" applyBorder="1" applyAlignment="1">
      <alignment horizontal="center" vertical="center" wrapText="1" readingOrder="1"/>
    </xf>
    <xf numFmtId="4" fontId="4" fillId="9" borderId="5" xfId="0" applyNumberFormat="1" applyFont="1" applyFill="1" applyBorder="1" applyAlignment="1">
      <alignment horizontal="center" vertical="center" wrapText="1" readingOrder="1"/>
    </xf>
    <xf numFmtId="4" fontId="4" fillId="8" borderId="5" xfId="4" applyNumberFormat="1" applyFont="1" applyFill="1" applyBorder="1" applyAlignment="1">
      <alignment horizontal="center" vertical="center" wrapText="1" readingOrder="1"/>
    </xf>
    <xf numFmtId="4" fontId="5" fillId="8" borderId="5" xfId="4" applyNumberFormat="1" applyFont="1" applyFill="1" applyBorder="1" applyAlignment="1">
      <alignment horizontal="center" vertical="center" wrapText="1" readingOrder="1"/>
    </xf>
    <xf numFmtId="0" fontId="37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left"/>
    </xf>
    <xf numFmtId="0" fontId="36" fillId="2" borderId="2" xfId="0" applyFont="1" applyFill="1" applyBorder="1" applyAlignment="1">
      <alignment vertical="top" wrapText="1"/>
    </xf>
    <xf numFmtId="0" fontId="37" fillId="2" borderId="2" xfId="0" applyFont="1" applyFill="1" applyBorder="1" applyAlignment="1">
      <alignment vertical="top" wrapText="1"/>
    </xf>
    <xf numFmtId="0" fontId="37" fillId="2" borderId="2" xfId="0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wrapText="1"/>
    </xf>
    <xf numFmtId="172" fontId="39" fillId="0" borderId="2" xfId="0" applyNumberFormat="1" applyFont="1" applyFill="1" applyBorder="1" applyAlignment="1">
      <alignment horizontal="justify" vertical="center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49" fontId="36" fillId="0" borderId="2" xfId="0" applyNumberFormat="1" applyFont="1" applyBorder="1" applyAlignment="1">
      <alignment vertical="top" wrapText="1"/>
    </xf>
    <xf numFmtId="4" fontId="36" fillId="0" borderId="2" xfId="0" applyNumberFormat="1" applyFont="1" applyBorder="1" applyAlignment="1">
      <alignment vertical="top" wrapText="1"/>
    </xf>
    <xf numFmtId="0" fontId="37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center" vertical="top" wrapText="1"/>
    </xf>
    <xf numFmtId="49" fontId="31" fillId="5" borderId="2" xfId="0" applyNumberFormat="1" applyFont="1" applyFill="1" applyBorder="1" applyAlignment="1">
      <alignment horizontal="justify" vertical="center" wrapText="1"/>
    </xf>
    <xf numFmtId="49" fontId="31" fillId="5" borderId="2" xfId="0" applyNumberFormat="1" applyFont="1" applyFill="1" applyBorder="1" applyAlignment="1">
      <alignment horizontal="center" vertical="center" wrapText="1"/>
    </xf>
    <xf numFmtId="4" fontId="31" fillId="5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4" fillId="0" borderId="2" xfId="0" applyFont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32" fillId="5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0" xfId="0" applyFont="1" applyFill="1" applyBorder="1"/>
    <xf numFmtId="0" fontId="3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5" fillId="0" borderId="0" xfId="2" applyNumberFormat="1" applyFont="1" applyFill="1" applyBorder="1" applyAlignment="1"/>
    <xf numFmtId="49" fontId="4" fillId="5" borderId="2" xfId="0" applyNumberFormat="1" applyFont="1" applyFill="1" applyBorder="1" applyAlignment="1">
      <alignment wrapText="1"/>
    </xf>
    <xf numFmtId="49" fontId="4" fillId="5" borderId="8" xfId="0" applyNumberFormat="1" applyFont="1" applyFill="1" applyBorder="1" applyAlignment="1">
      <alignment wrapText="1"/>
    </xf>
    <xf numFmtId="49" fontId="43" fillId="5" borderId="8" xfId="0" applyNumberFormat="1" applyFont="1" applyFill="1" applyBorder="1" applyAlignment="1">
      <alignment horizontal="left" wrapText="1"/>
    </xf>
    <xf numFmtId="0" fontId="4" fillId="5" borderId="2" xfId="0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45" fillId="5" borderId="0" xfId="0" applyFont="1" applyFill="1" applyAlignment="1">
      <alignment vertical="center" wrapText="1"/>
    </xf>
    <xf numFmtId="4" fontId="37" fillId="0" borderId="2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167" fontId="35" fillId="0" borderId="0" xfId="2" applyNumberFormat="1" applyFont="1" applyFill="1" applyBorder="1" applyAlignment="1">
      <alignment horizontal="center"/>
    </xf>
    <xf numFmtId="0" fontId="37" fillId="0" borderId="2" xfId="0" applyFont="1" applyBorder="1" applyAlignment="1">
      <alignment vertical="top" wrapText="1"/>
    </xf>
    <xf numFmtId="0" fontId="37" fillId="0" borderId="0" xfId="0" applyNumberFormat="1" applyFont="1" applyFill="1" applyBorder="1" applyAlignment="1">
      <alignment horizontal="center" vertical="top" wrapText="1" readingOrder="1"/>
    </xf>
    <xf numFmtId="0" fontId="3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 x14ac:dyDescent="0.25">
      <c r="C1" s="58" t="s">
        <v>1</v>
      </c>
    </row>
    <row r="2" spans="1:4" x14ac:dyDescent="0.25">
      <c r="C2" s="58" t="s">
        <v>24</v>
      </c>
    </row>
    <row r="3" spans="1:4" x14ac:dyDescent="0.25">
      <c r="C3" s="58" t="s">
        <v>162</v>
      </c>
    </row>
    <row r="4" spans="1:4" x14ac:dyDescent="0.25">
      <c r="C4" s="58" t="s">
        <v>181</v>
      </c>
    </row>
    <row r="6" spans="1:4" ht="15" x14ac:dyDescent="0.25">
      <c r="A6" s="417" t="s">
        <v>164</v>
      </c>
      <c r="B6" s="417"/>
      <c r="C6" s="417"/>
      <c r="D6" s="417"/>
    </row>
    <row r="7" spans="1:4" ht="15.75" customHeight="1" x14ac:dyDescent="0.25">
      <c r="A7" s="417"/>
      <c r="B7" s="417"/>
      <c r="C7" s="417"/>
      <c r="D7" s="417"/>
    </row>
    <row r="8" spans="1:4" x14ac:dyDescent="0.25">
      <c r="C8" s="60"/>
      <c r="D8" s="60" t="s">
        <v>128</v>
      </c>
    </row>
    <row r="9" spans="1:4" ht="47.25" customHeight="1" x14ac:dyDescent="0.25">
      <c r="A9" s="420" t="s">
        <v>2</v>
      </c>
      <c r="B9" s="420" t="s">
        <v>0</v>
      </c>
      <c r="C9" s="418" t="s">
        <v>3</v>
      </c>
      <c r="D9" s="419"/>
    </row>
    <row r="10" spans="1:4" x14ac:dyDescent="0.25">
      <c r="A10" s="421"/>
      <c r="B10" s="421"/>
      <c r="C10" s="140" t="s">
        <v>158</v>
      </c>
      <c r="D10" s="140" t="s">
        <v>187</v>
      </c>
    </row>
    <row r="11" spans="1:4" x14ac:dyDescent="0.25">
      <c r="A11" s="61" t="s">
        <v>4</v>
      </c>
      <c r="B11" s="62" t="s">
        <v>25</v>
      </c>
      <c r="C11" s="119">
        <f>C12+C15+C21+C27+C30</f>
        <v>403800</v>
      </c>
      <c r="D11" s="119">
        <f>D12+D15+D21+D27+D30</f>
        <v>383000</v>
      </c>
    </row>
    <row r="12" spans="1:4" x14ac:dyDescent="0.25">
      <c r="A12" s="63" t="s">
        <v>5</v>
      </c>
      <c r="B12" s="64" t="s">
        <v>26</v>
      </c>
      <c r="C12" s="120">
        <f>C13</f>
        <v>140000</v>
      </c>
      <c r="D12" s="120">
        <f>D13</f>
        <v>145000</v>
      </c>
    </row>
    <row r="13" spans="1:4" x14ac:dyDescent="0.25">
      <c r="A13" s="65" t="s">
        <v>6</v>
      </c>
      <c r="B13" s="64" t="s">
        <v>27</v>
      </c>
      <c r="C13" s="120">
        <f>C14</f>
        <v>140000</v>
      </c>
      <c r="D13" s="120">
        <f>D14</f>
        <v>145000</v>
      </c>
    </row>
    <row r="14" spans="1:4" ht="97.5" x14ac:dyDescent="0.25">
      <c r="A14" s="66" t="s">
        <v>163</v>
      </c>
      <c r="B14" s="64" t="s">
        <v>28</v>
      </c>
      <c r="C14" s="121">
        <v>140000</v>
      </c>
      <c r="D14" s="121">
        <v>145000</v>
      </c>
    </row>
    <row r="15" spans="1:4" s="85" customFormat="1" ht="47.25" x14ac:dyDescent="0.25">
      <c r="A15" s="61" t="s">
        <v>7</v>
      </c>
      <c r="B15" s="62" t="s">
        <v>70</v>
      </c>
      <c r="C15" s="119">
        <f>C16</f>
        <v>150800</v>
      </c>
      <c r="D15" s="119">
        <f>D16</f>
        <v>125000</v>
      </c>
    </row>
    <row r="16" spans="1:4" ht="31.5" x14ac:dyDescent="0.25">
      <c r="A16" s="65" t="s">
        <v>8</v>
      </c>
      <c r="B16" s="64" t="s">
        <v>71</v>
      </c>
      <c r="C16" s="120">
        <f>C17+C18+C19+C20</f>
        <v>150800</v>
      </c>
      <c r="D16" s="120">
        <f>D17+D18+D19+D20</f>
        <v>125000</v>
      </c>
    </row>
    <row r="17" spans="1:4" ht="47.25" x14ac:dyDescent="0.25">
      <c r="A17" s="66" t="s">
        <v>9</v>
      </c>
      <c r="B17" s="64" t="s">
        <v>29</v>
      </c>
      <c r="C17" s="120">
        <v>55100</v>
      </c>
      <c r="D17" s="120">
        <v>45700</v>
      </c>
    </row>
    <row r="18" spans="1:4" ht="78.75" x14ac:dyDescent="0.25">
      <c r="A18" s="66" t="s">
        <v>10</v>
      </c>
      <c r="B18" s="64" t="s">
        <v>30</v>
      </c>
      <c r="C18" s="120">
        <v>1300</v>
      </c>
      <c r="D18" s="120">
        <v>1000</v>
      </c>
    </row>
    <row r="19" spans="1:4" ht="78.75" x14ac:dyDescent="0.25">
      <c r="A19" s="66" t="s">
        <v>11</v>
      </c>
      <c r="B19" s="64" t="s">
        <v>31</v>
      </c>
      <c r="C19" s="120">
        <v>89200</v>
      </c>
      <c r="D19" s="120">
        <v>74000</v>
      </c>
    </row>
    <row r="20" spans="1:4" ht="78.75" x14ac:dyDescent="0.25">
      <c r="A20" s="66" t="s">
        <v>12</v>
      </c>
      <c r="B20" s="64" t="s">
        <v>32</v>
      </c>
      <c r="C20" s="120">
        <v>5200</v>
      </c>
      <c r="D20" s="120">
        <v>4300</v>
      </c>
    </row>
    <row r="21" spans="1:4" s="85" customFormat="1" x14ac:dyDescent="0.25">
      <c r="A21" s="61" t="s">
        <v>13</v>
      </c>
      <c r="B21" s="62" t="s">
        <v>34</v>
      </c>
      <c r="C21" s="119">
        <f>C22+C24</f>
        <v>24000</v>
      </c>
      <c r="D21" s="119">
        <f>C22+C24</f>
        <v>24000</v>
      </c>
    </row>
    <row r="22" spans="1:4" x14ac:dyDescent="0.25">
      <c r="A22" s="65" t="s">
        <v>33</v>
      </c>
      <c r="B22" s="64" t="s">
        <v>35</v>
      </c>
      <c r="C22" s="120">
        <v>20000</v>
      </c>
      <c r="D22" s="120">
        <v>20000</v>
      </c>
    </row>
    <row r="23" spans="1:4" ht="47.25" x14ac:dyDescent="0.25">
      <c r="A23" s="65" t="s">
        <v>36</v>
      </c>
      <c r="B23" s="64" t="s">
        <v>37</v>
      </c>
      <c r="C23" s="121">
        <v>20000</v>
      </c>
      <c r="D23" s="121">
        <v>20000</v>
      </c>
    </row>
    <row r="24" spans="1:4" x14ac:dyDescent="0.25">
      <c r="A24" s="67" t="s">
        <v>38</v>
      </c>
      <c r="B24" s="64" t="s">
        <v>39</v>
      </c>
      <c r="C24" s="122">
        <v>4000</v>
      </c>
      <c r="D24" s="122">
        <v>4000</v>
      </c>
    </row>
    <row r="25" spans="1:4" ht="94.5" x14ac:dyDescent="0.25">
      <c r="A25" s="68" t="s">
        <v>41</v>
      </c>
      <c r="B25" s="64" t="s">
        <v>40</v>
      </c>
      <c r="C25" s="123">
        <v>1000</v>
      </c>
      <c r="D25" s="123">
        <v>1000</v>
      </c>
    </row>
    <row r="26" spans="1:4" ht="94.5" x14ac:dyDescent="0.25">
      <c r="A26" s="68" t="s">
        <v>42</v>
      </c>
      <c r="B26" s="64" t="s">
        <v>43</v>
      </c>
      <c r="C26" s="123">
        <v>3000</v>
      </c>
      <c r="D26" s="123">
        <v>3000</v>
      </c>
    </row>
    <row r="27" spans="1:4" ht="47.25" hidden="1" x14ac:dyDescent="0.25">
      <c r="A27" s="69" t="s">
        <v>44</v>
      </c>
      <c r="B27" s="64" t="s">
        <v>45</v>
      </c>
      <c r="C27" s="123">
        <v>0</v>
      </c>
      <c r="D27" s="123">
        <f>D28</f>
        <v>0</v>
      </c>
    </row>
    <row r="28" spans="1:4" hidden="1" x14ac:dyDescent="0.25">
      <c r="A28" s="67" t="s">
        <v>46</v>
      </c>
      <c r="B28" s="64" t="s">
        <v>47</v>
      </c>
      <c r="C28" s="123">
        <v>0</v>
      </c>
      <c r="D28" s="123">
        <v>0</v>
      </c>
    </row>
    <row r="29" spans="1:4" ht="47.25" hidden="1" x14ac:dyDescent="0.25">
      <c r="A29" s="68" t="s">
        <v>48</v>
      </c>
      <c r="B29" s="64" t="s">
        <v>49</v>
      </c>
      <c r="C29" s="123">
        <v>0</v>
      </c>
      <c r="D29" s="123">
        <v>0</v>
      </c>
    </row>
    <row r="30" spans="1:4" s="85" customFormat="1" ht="47.25" x14ac:dyDescent="0.25">
      <c r="A30" s="81" t="s">
        <v>14</v>
      </c>
      <c r="B30" s="73" t="s">
        <v>50</v>
      </c>
      <c r="C30" s="124">
        <f>C31+C33</f>
        <v>89000</v>
      </c>
      <c r="D30" s="124">
        <f>D31+D33</f>
        <v>89000</v>
      </c>
    </row>
    <row r="31" spans="1:4" ht="110.25" x14ac:dyDescent="0.25">
      <c r="A31" s="67" t="s">
        <v>15</v>
      </c>
      <c r="B31" s="70" t="s">
        <v>51</v>
      </c>
      <c r="C31" s="122">
        <f>C32</f>
        <v>44500</v>
      </c>
      <c r="D31" s="122">
        <f>D32</f>
        <v>44500</v>
      </c>
    </row>
    <row r="32" spans="1:4" ht="78.75" x14ac:dyDescent="0.25">
      <c r="A32" s="67" t="s">
        <v>61</v>
      </c>
      <c r="B32" s="70" t="s">
        <v>60</v>
      </c>
      <c r="C32" s="122">
        <v>44500</v>
      </c>
      <c r="D32" s="122">
        <v>44500</v>
      </c>
    </row>
    <row r="33" spans="1:4" ht="94.5" x14ac:dyDescent="0.25">
      <c r="A33" s="68" t="s">
        <v>52</v>
      </c>
      <c r="B33" s="70" t="s">
        <v>53</v>
      </c>
      <c r="C33" s="123">
        <v>44500</v>
      </c>
      <c r="D33" s="123">
        <v>44500</v>
      </c>
    </row>
    <row r="34" spans="1:4" ht="94.5" hidden="1" x14ac:dyDescent="0.25">
      <c r="A34" s="71" t="s">
        <v>55</v>
      </c>
      <c r="B34" s="70" t="s">
        <v>54</v>
      </c>
      <c r="C34" s="122">
        <v>0</v>
      </c>
      <c r="D34" s="122">
        <f>D35</f>
        <v>0</v>
      </c>
    </row>
    <row r="35" spans="1:4" ht="94.5" hidden="1" x14ac:dyDescent="0.25">
      <c r="A35" s="71" t="s">
        <v>58</v>
      </c>
      <c r="B35" s="70" t="s">
        <v>56</v>
      </c>
      <c r="C35" s="122">
        <v>0</v>
      </c>
      <c r="D35" s="122">
        <v>0</v>
      </c>
    </row>
    <row r="36" spans="1:4" ht="94.5" hidden="1" x14ac:dyDescent="0.25">
      <c r="A36" s="71" t="s">
        <v>59</v>
      </c>
      <c r="B36" s="70" t="s">
        <v>57</v>
      </c>
      <c r="C36" s="123">
        <v>0</v>
      </c>
      <c r="D36" s="123">
        <v>0</v>
      </c>
    </row>
    <row r="37" spans="1:4" x14ac:dyDescent="0.25">
      <c r="A37" s="72" t="s">
        <v>16</v>
      </c>
      <c r="B37" s="73" t="s">
        <v>63</v>
      </c>
      <c r="C37" s="124">
        <f>C38</f>
        <v>2232900</v>
      </c>
      <c r="D37" s="124">
        <f>D38</f>
        <v>2289400</v>
      </c>
    </row>
    <row r="38" spans="1:4" ht="47.25" x14ac:dyDescent="0.25">
      <c r="A38" s="69" t="s">
        <v>17</v>
      </c>
      <c r="B38" s="70" t="s">
        <v>64</v>
      </c>
      <c r="C38" s="122">
        <f>C39+C42+C45+C48</f>
        <v>2232900</v>
      </c>
      <c r="D38" s="122">
        <f>D39+D42+D45</f>
        <v>2289400</v>
      </c>
    </row>
    <row r="39" spans="1:4" ht="31.5" x14ac:dyDescent="0.25">
      <c r="A39" s="74" t="s">
        <v>18</v>
      </c>
      <c r="B39" s="70" t="s">
        <v>65</v>
      </c>
      <c r="C39" s="122">
        <f>C40</f>
        <v>819000</v>
      </c>
      <c r="D39" s="122">
        <v>799500</v>
      </c>
    </row>
    <row r="40" spans="1:4" ht="31.5" x14ac:dyDescent="0.25">
      <c r="A40" s="75" t="s">
        <v>19</v>
      </c>
      <c r="B40" s="70" t="s">
        <v>66</v>
      </c>
      <c r="C40" s="122">
        <v>819000</v>
      </c>
      <c r="D40" s="122">
        <v>799500</v>
      </c>
    </row>
    <row r="41" spans="1:4" ht="31.5" x14ac:dyDescent="0.25">
      <c r="A41" s="76" t="s">
        <v>62</v>
      </c>
      <c r="B41" s="70" t="s">
        <v>68</v>
      </c>
      <c r="C41" s="122">
        <v>819000</v>
      </c>
      <c r="D41" s="122">
        <v>799500</v>
      </c>
    </row>
    <row r="42" spans="1:4" ht="47.25" x14ac:dyDescent="0.25">
      <c r="A42" s="74" t="s">
        <v>20</v>
      </c>
      <c r="B42" s="70" t="s">
        <v>69</v>
      </c>
      <c r="C42" s="122">
        <v>1373500</v>
      </c>
      <c r="D42" s="122">
        <f>D43</f>
        <v>1449400</v>
      </c>
    </row>
    <row r="43" spans="1:4" x14ac:dyDescent="0.25">
      <c r="A43" s="77" t="s">
        <v>132</v>
      </c>
      <c r="B43" s="78" t="s">
        <v>133</v>
      </c>
      <c r="C43" s="122">
        <v>1373500</v>
      </c>
      <c r="D43" s="122">
        <v>1449400</v>
      </c>
    </row>
    <row r="44" spans="1:4" x14ac:dyDescent="0.25">
      <c r="A44" s="79" t="s">
        <v>130</v>
      </c>
      <c r="B44" s="78" t="s">
        <v>129</v>
      </c>
      <c r="C44" s="122">
        <v>1373500</v>
      </c>
      <c r="D44" s="122">
        <v>1449400</v>
      </c>
    </row>
    <row r="45" spans="1:4" ht="31.5" x14ac:dyDescent="0.25">
      <c r="A45" s="74" t="s">
        <v>21</v>
      </c>
      <c r="B45" s="70" t="s">
        <v>67</v>
      </c>
      <c r="C45" s="122">
        <f>C46+C47</f>
        <v>40400</v>
      </c>
      <c r="D45" s="122">
        <f>D46+D47</f>
        <v>40500</v>
      </c>
    </row>
    <row r="46" spans="1:4" ht="47.25" x14ac:dyDescent="0.25">
      <c r="A46" s="79" t="s">
        <v>134</v>
      </c>
      <c r="B46" s="70" t="s">
        <v>131</v>
      </c>
      <c r="C46" s="122">
        <v>39700</v>
      </c>
      <c r="D46" s="122">
        <v>39800</v>
      </c>
    </row>
    <row r="47" spans="1:4" ht="47.25" x14ac:dyDescent="0.25">
      <c r="A47" s="80" t="s">
        <v>155</v>
      </c>
      <c r="B47" s="78" t="s">
        <v>156</v>
      </c>
      <c r="C47" s="122">
        <v>700</v>
      </c>
      <c r="D47" s="122">
        <v>700</v>
      </c>
    </row>
    <row r="48" spans="1:4" hidden="1" x14ac:dyDescent="0.25">
      <c r="A48" s="80"/>
      <c r="B48" s="78" t="s">
        <v>157</v>
      </c>
      <c r="C48" s="122"/>
      <c r="D48" s="122"/>
    </row>
    <row r="49" spans="1:5" x14ac:dyDescent="0.25">
      <c r="A49" s="81" t="s">
        <v>23</v>
      </c>
      <c r="B49" s="73"/>
      <c r="C49" s="124">
        <f>C11+C37</f>
        <v>2636700</v>
      </c>
      <c r="D49" s="124">
        <f>D11+D37</f>
        <v>2672400</v>
      </c>
    </row>
    <row r="50" spans="1:5" x14ac:dyDescent="0.25">
      <c r="C50" s="116"/>
      <c r="D50" s="116"/>
    </row>
    <row r="52" spans="1:5" x14ac:dyDescent="0.25">
      <c r="C52" s="82"/>
      <c r="D52" s="82"/>
    </row>
    <row r="53" spans="1:5" ht="18.75" x14ac:dyDescent="0.3">
      <c r="A53" s="84" t="s">
        <v>160</v>
      </c>
      <c r="B53" s="84"/>
      <c r="C53" s="84"/>
      <c r="D53" s="84" t="s">
        <v>165</v>
      </c>
      <c r="E53" s="83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453"/>
      <c r="B1" s="453"/>
      <c r="C1" s="453"/>
      <c r="D1" s="453"/>
      <c r="E1" s="197"/>
    </row>
    <row r="2" spans="1:5" ht="15.75" x14ac:dyDescent="0.25">
      <c r="A2" s="454"/>
      <c r="B2" s="454"/>
      <c r="C2" s="454"/>
      <c r="D2" s="454"/>
      <c r="E2" s="198"/>
    </row>
    <row r="3" spans="1:5" x14ac:dyDescent="0.25">
      <c r="A3" s="199"/>
      <c r="B3" s="200"/>
      <c r="C3" s="199"/>
      <c r="D3" s="201"/>
      <c r="E3" s="199"/>
    </row>
    <row r="4" spans="1:5" ht="15.75" x14ac:dyDescent="0.25">
      <c r="A4" s="202"/>
      <c r="B4" s="200"/>
      <c r="C4" s="199"/>
      <c r="D4" s="200"/>
      <c r="E4" s="203"/>
    </row>
    <row r="5" spans="1:5" ht="15.75" x14ac:dyDescent="0.25">
      <c r="A5" s="204"/>
      <c r="B5" s="205"/>
      <c r="C5" s="206"/>
      <c r="D5" s="207"/>
      <c r="E5" s="208"/>
    </row>
    <row r="6" spans="1:5" ht="15.75" x14ac:dyDescent="0.25">
      <c r="A6" s="204"/>
      <c r="B6" s="205"/>
      <c r="C6" s="206"/>
      <c r="D6" s="207"/>
      <c r="E6" s="208"/>
    </row>
    <row r="7" spans="1:5" ht="15.75" x14ac:dyDescent="0.25">
      <c r="A7" s="204"/>
      <c r="B7" s="205"/>
      <c r="C7" s="206"/>
      <c r="D7" s="207"/>
      <c r="E7" s="208"/>
    </row>
    <row r="8" spans="1:5" ht="15.75" x14ac:dyDescent="0.25">
      <c r="A8" s="204"/>
      <c r="B8" s="205"/>
      <c r="C8" s="206"/>
      <c r="D8" s="207"/>
      <c r="E8" s="208"/>
    </row>
    <row r="9" spans="1:5" ht="15.75" x14ac:dyDescent="0.25">
      <c r="A9" s="209"/>
      <c r="B9" s="210"/>
      <c r="C9" s="206"/>
      <c r="D9" s="207"/>
      <c r="E9" s="208"/>
    </row>
    <row r="10" spans="1:5" ht="15.75" x14ac:dyDescent="0.25">
      <c r="A10" s="209"/>
      <c r="B10" s="210"/>
      <c r="C10" s="211"/>
      <c r="D10" s="212"/>
      <c r="E10" s="213"/>
    </row>
    <row r="11" spans="1:5" ht="15.75" x14ac:dyDescent="0.25">
      <c r="A11" s="204"/>
      <c r="B11" s="205"/>
      <c r="C11" s="206"/>
      <c r="D11" s="207"/>
      <c r="E11" s="208"/>
    </row>
    <row r="12" spans="1:5" ht="15.75" x14ac:dyDescent="0.25">
      <c r="A12" s="204"/>
      <c r="B12" s="205"/>
      <c r="C12" s="206"/>
      <c r="D12" s="207"/>
      <c r="E12" s="208"/>
    </row>
    <row r="13" spans="1:5" ht="15.75" x14ac:dyDescent="0.25">
      <c r="A13" s="204"/>
      <c r="B13" s="205"/>
      <c r="C13" s="206"/>
      <c r="D13" s="207"/>
      <c r="E13" s="208"/>
    </row>
    <row r="14" spans="1:5" ht="15.75" x14ac:dyDescent="0.25">
      <c r="A14" s="204"/>
      <c r="B14" s="205"/>
      <c r="C14" s="206"/>
      <c r="D14" s="207"/>
      <c r="E14" s="208"/>
    </row>
    <row r="15" spans="1:5" ht="15.75" x14ac:dyDescent="0.25">
      <c r="A15" s="209"/>
      <c r="B15" s="214"/>
      <c r="C15" s="215"/>
      <c r="D15" s="216"/>
      <c r="E15" s="213"/>
    </row>
    <row r="16" spans="1:5" ht="15.75" x14ac:dyDescent="0.25">
      <c r="A16" s="209"/>
      <c r="B16" s="214"/>
      <c r="C16" s="215"/>
      <c r="D16" s="214"/>
      <c r="E16" s="213"/>
    </row>
    <row r="17" spans="1:5" ht="15.75" x14ac:dyDescent="0.25">
      <c r="A17" s="209"/>
      <c r="B17" s="214"/>
      <c r="C17" s="215"/>
      <c r="D17" s="214"/>
      <c r="E17" s="213"/>
    </row>
    <row r="18" spans="1:5" ht="15.75" x14ac:dyDescent="0.25">
      <c r="A18" s="209"/>
      <c r="B18" s="214"/>
      <c r="C18" s="215"/>
      <c r="D18" s="214"/>
      <c r="E18" s="213"/>
    </row>
    <row r="19" spans="1:5" ht="16.5" thickBot="1" x14ac:dyDescent="0.3">
      <c r="A19" s="217"/>
      <c r="B19" s="218"/>
      <c r="C19" s="218"/>
      <c r="D19" s="218"/>
      <c r="E19" s="208"/>
    </row>
    <row r="20" spans="1:5" ht="15.75" x14ac:dyDescent="0.25">
      <c r="A20" s="219"/>
      <c r="B20" s="220"/>
      <c r="C20" s="221"/>
      <c r="D20" s="222"/>
      <c r="E20" s="223"/>
    </row>
    <row r="21" spans="1:5" ht="15.75" x14ac:dyDescent="0.25">
      <c r="A21" s="224"/>
      <c r="B21" s="225"/>
      <c r="C21" s="226"/>
      <c r="D21" s="226"/>
      <c r="E21" s="227"/>
    </row>
    <row r="22" spans="1:5" ht="16.5" thickBot="1" x14ac:dyDescent="0.3">
      <c r="A22" s="228"/>
      <c r="B22" s="225"/>
      <c r="C22" s="229"/>
      <c r="D22" s="226"/>
      <c r="E22" s="230"/>
    </row>
    <row r="23" spans="1:5" ht="15.75" x14ac:dyDescent="0.25">
      <c r="A23" s="231"/>
      <c r="B23" s="225"/>
      <c r="C23" s="225"/>
      <c r="D23" s="232"/>
      <c r="E23" s="233"/>
    </row>
    <row r="24" spans="1:5" ht="15.75" x14ac:dyDescent="0.25">
      <c r="A24" s="224"/>
      <c r="B24" s="225"/>
      <c r="C24" s="234"/>
      <c r="D24" s="235"/>
      <c r="E24" s="236"/>
    </row>
    <row r="25" spans="1:5" ht="16.5" thickBot="1" x14ac:dyDescent="0.3">
      <c r="A25" s="228"/>
      <c r="B25" s="225"/>
      <c r="C25" s="225"/>
      <c r="D25" s="237"/>
      <c r="E25" s="233"/>
    </row>
    <row r="26" spans="1:5" ht="15.75" x14ac:dyDescent="0.25">
      <c r="A26" s="231"/>
      <c r="B26" s="225"/>
      <c r="C26" s="225"/>
      <c r="D26" s="237"/>
      <c r="E26" s="233"/>
    </row>
    <row r="27" spans="1:5" ht="15.75" x14ac:dyDescent="0.25">
      <c r="A27" s="238"/>
      <c r="B27" s="225"/>
      <c r="C27" s="225"/>
      <c r="D27" s="237"/>
      <c r="E27" s="236"/>
    </row>
    <row r="28" spans="1:5" ht="16.5" thickBot="1" x14ac:dyDescent="0.3">
      <c r="A28" s="239"/>
      <c r="B28" s="225"/>
      <c r="C28" s="234"/>
      <c r="D28" s="235"/>
      <c r="E28" s="240"/>
    </row>
    <row r="29" spans="1:5" ht="15.75" x14ac:dyDescent="0.25">
      <c r="A29" s="231"/>
      <c r="B29" s="225"/>
      <c r="C29" s="225"/>
      <c r="D29" s="237"/>
      <c r="E29" s="240"/>
    </row>
    <row r="30" spans="1:5" ht="16.5" thickBot="1" x14ac:dyDescent="0.3">
      <c r="A30" s="239"/>
      <c r="B30" s="225"/>
      <c r="C30" s="241"/>
      <c r="D30" s="226"/>
      <c r="E30" s="240"/>
    </row>
    <row r="31" spans="1:5" ht="15.75" x14ac:dyDescent="0.25">
      <c r="A31" s="231"/>
      <c r="B31" s="225"/>
      <c r="C31" s="241"/>
      <c r="D31" s="232"/>
      <c r="E31" s="240"/>
    </row>
    <row r="32" spans="1:5" ht="16.5" thickBot="1" x14ac:dyDescent="0.3">
      <c r="A32" s="242"/>
      <c r="B32" s="243"/>
      <c r="C32" s="243"/>
      <c r="D32" s="243"/>
      <c r="E32" s="244"/>
    </row>
    <row r="33" spans="1:5" ht="16.5" thickBot="1" x14ac:dyDescent="0.3">
      <c r="A33" s="245"/>
      <c r="B33" s="243"/>
      <c r="C33" s="243"/>
      <c r="D33" s="243"/>
      <c r="E33" s="244"/>
    </row>
    <row r="34" spans="1:5" ht="16.5" thickBot="1" x14ac:dyDescent="0.3">
      <c r="A34" s="204"/>
      <c r="B34" s="243"/>
      <c r="C34" s="243"/>
      <c r="D34" s="243"/>
      <c r="E34" s="244"/>
    </row>
    <row r="35" spans="1:5" ht="16.5" thickBot="1" x14ac:dyDescent="0.3">
      <c r="A35" s="239"/>
      <c r="B35" s="246"/>
      <c r="C35" s="246"/>
      <c r="D35" s="246"/>
      <c r="E35" s="247"/>
    </row>
    <row r="36" spans="1:5" ht="16.5" thickBot="1" x14ac:dyDescent="0.3">
      <c r="A36" s="228"/>
      <c r="B36" s="246"/>
      <c r="C36" s="246"/>
      <c r="D36" s="246"/>
      <c r="E36" s="247"/>
    </row>
    <row r="37" spans="1:5" ht="16.5" thickBot="1" x14ac:dyDescent="0.3">
      <c r="A37" s="248"/>
      <c r="B37" s="249"/>
      <c r="C37" s="249"/>
      <c r="D37" s="250"/>
      <c r="E37" s="251"/>
    </row>
    <row r="38" spans="1:5" ht="16.5" thickBot="1" x14ac:dyDescent="0.3">
      <c r="A38" s="252"/>
      <c r="B38" s="253"/>
      <c r="C38" s="254"/>
      <c r="D38" s="254"/>
      <c r="E38" s="255"/>
    </row>
    <row r="39" spans="1:5" ht="16.5" thickBot="1" x14ac:dyDescent="0.3">
      <c r="A39" s="209"/>
      <c r="B39" s="256"/>
      <c r="C39" s="257"/>
      <c r="D39" s="257"/>
      <c r="E39" s="258"/>
    </row>
    <row r="40" spans="1:5" ht="15.75" x14ac:dyDescent="0.25">
      <c r="A40" s="259"/>
      <c r="B40" s="256"/>
      <c r="C40" s="260"/>
      <c r="D40" s="260"/>
      <c r="E40" s="261"/>
    </row>
    <row r="41" spans="1:5" ht="15.75" x14ac:dyDescent="0.25">
      <c r="A41" s="262"/>
      <c r="B41" s="263"/>
      <c r="C41" s="263"/>
      <c r="D41" s="263"/>
      <c r="E41" s="264"/>
    </row>
    <row r="42" spans="1:5" ht="16.5" thickBot="1" x14ac:dyDescent="0.3">
      <c r="A42" s="239"/>
      <c r="B42" s="265"/>
      <c r="C42" s="266"/>
      <c r="D42" s="266"/>
      <c r="E42" s="267"/>
    </row>
    <row r="43" spans="1:5" ht="16.5" thickBot="1" x14ac:dyDescent="0.3">
      <c r="A43" s="228"/>
      <c r="B43" s="265"/>
      <c r="C43" s="268"/>
      <c r="D43" s="266"/>
      <c r="E43" s="267"/>
    </row>
    <row r="44" spans="1:5" ht="16.5" thickBot="1" x14ac:dyDescent="0.3">
      <c r="A44" s="204"/>
      <c r="B44" s="269"/>
      <c r="C44" s="269"/>
      <c r="D44" s="269"/>
      <c r="E44" s="270"/>
    </row>
    <row r="45" spans="1:5" ht="16.5" thickBot="1" x14ac:dyDescent="0.3">
      <c r="A45" s="239"/>
      <c r="B45" s="246"/>
      <c r="C45" s="271"/>
      <c r="D45" s="271"/>
      <c r="E45" s="272"/>
    </row>
    <row r="46" spans="1:5" ht="16.5" thickBot="1" x14ac:dyDescent="0.3">
      <c r="A46" s="228"/>
      <c r="B46" s="246"/>
      <c r="C46" s="246"/>
      <c r="D46" s="246"/>
      <c r="E46" s="247"/>
    </row>
    <row r="47" spans="1:5" ht="15.75" x14ac:dyDescent="0.25">
      <c r="A47" s="248"/>
      <c r="B47" s="249"/>
      <c r="C47" s="273"/>
      <c r="D47" s="250"/>
      <c r="E47" s="274"/>
    </row>
    <row r="48" spans="1:5" ht="15.75" x14ac:dyDescent="0.25">
      <c r="A48" s="204"/>
      <c r="B48" s="275"/>
      <c r="C48" s="276"/>
      <c r="D48" s="276"/>
      <c r="E48" s="251"/>
    </row>
    <row r="49" spans="1:5" ht="16.5" thickBot="1" x14ac:dyDescent="0.3">
      <c r="A49" s="239"/>
      <c r="B49" s="277"/>
      <c r="C49" s="271"/>
      <c r="D49" s="271"/>
      <c r="E49" s="272"/>
    </row>
    <row r="50" spans="1:5" ht="16.5" thickBot="1" x14ac:dyDescent="0.3">
      <c r="A50" s="228"/>
      <c r="B50" s="277"/>
      <c r="C50" s="246"/>
      <c r="D50" s="246"/>
      <c r="E50" s="247"/>
    </row>
    <row r="51" spans="1:5" ht="16.5" thickBot="1" x14ac:dyDescent="0.3">
      <c r="A51" s="278"/>
      <c r="B51" s="243"/>
      <c r="C51" s="243"/>
      <c r="D51" s="243"/>
      <c r="E51" s="244"/>
    </row>
    <row r="52" spans="1:5" ht="16.5" thickBot="1" x14ac:dyDescent="0.3">
      <c r="A52" s="278"/>
      <c r="B52" s="243"/>
      <c r="C52" s="243"/>
      <c r="D52" s="243"/>
      <c r="E52" s="244"/>
    </row>
    <row r="53" spans="1:5" ht="16.5" thickBot="1" x14ac:dyDescent="0.3">
      <c r="A53" s="204"/>
      <c r="B53" s="243"/>
      <c r="C53" s="243"/>
      <c r="D53" s="243"/>
      <c r="E53" s="244"/>
    </row>
    <row r="54" spans="1:5" ht="16.5" thickBot="1" x14ac:dyDescent="0.3">
      <c r="A54" s="239"/>
      <c r="B54" s="271"/>
      <c r="C54" s="271"/>
      <c r="D54" s="271"/>
      <c r="E54" s="272"/>
    </row>
    <row r="55" spans="1:5" ht="16.5" thickBot="1" x14ac:dyDescent="0.3">
      <c r="A55" s="228"/>
      <c r="B55" s="271"/>
      <c r="C55" s="246"/>
      <c r="D55" s="246"/>
      <c r="E55" s="247"/>
    </row>
    <row r="56" spans="1:5" ht="16.5" thickBot="1" x14ac:dyDescent="0.3">
      <c r="A56" s="204"/>
      <c r="B56" s="243"/>
      <c r="C56" s="243"/>
      <c r="D56" s="243"/>
      <c r="E56" s="244"/>
    </row>
    <row r="57" spans="1:5" ht="16.5" thickBot="1" x14ac:dyDescent="0.3">
      <c r="A57" s="239"/>
      <c r="B57" s="271"/>
      <c r="C57" s="271"/>
      <c r="D57" s="271"/>
      <c r="E57" s="272"/>
    </row>
    <row r="58" spans="1:5" ht="16.5" thickBot="1" x14ac:dyDescent="0.3">
      <c r="A58" s="228"/>
      <c r="B58" s="271"/>
      <c r="C58" s="246"/>
      <c r="D58" s="246"/>
      <c r="E58" s="247"/>
    </row>
    <row r="59" spans="1:5" ht="16.5" thickBot="1" x14ac:dyDescent="0.3">
      <c r="A59" s="278"/>
      <c r="B59" s="243"/>
      <c r="C59" s="243"/>
      <c r="D59" s="243"/>
      <c r="E59" s="244"/>
    </row>
    <row r="60" spans="1:5" ht="16.5" thickBot="1" x14ac:dyDescent="0.3">
      <c r="A60" s="204"/>
      <c r="B60" s="243"/>
      <c r="C60" s="243"/>
      <c r="D60" s="243"/>
      <c r="E60" s="244"/>
    </row>
    <row r="61" spans="1:5" ht="16.5" thickBot="1" x14ac:dyDescent="0.3">
      <c r="A61" s="239"/>
      <c r="B61" s="246"/>
      <c r="C61" s="271"/>
      <c r="D61" s="271"/>
      <c r="E61" s="272"/>
    </row>
    <row r="62" spans="1:5" ht="16.5" thickBot="1" x14ac:dyDescent="0.3">
      <c r="A62" s="228"/>
      <c r="B62" s="246"/>
      <c r="C62" s="246"/>
      <c r="D62" s="246"/>
      <c r="E62" s="247"/>
    </row>
    <row r="63" spans="1:5" ht="16.5" thickBot="1" x14ac:dyDescent="0.3">
      <c r="A63" s="278"/>
      <c r="B63" s="243"/>
      <c r="C63" s="243"/>
      <c r="D63" s="243"/>
      <c r="E63" s="244"/>
    </row>
    <row r="64" spans="1:5" ht="16.5" thickBot="1" x14ac:dyDescent="0.3">
      <c r="A64" s="204"/>
      <c r="B64" s="269"/>
      <c r="C64" s="269"/>
      <c r="D64" s="269"/>
      <c r="E64" s="270"/>
    </row>
    <row r="65" spans="1:5" ht="16.5" thickBot="1" x14ac:dyDescent="0.3">
      <c r="A65" s="239"/>
      <c r="B65" s="271"/>
      <c r="C65" s="271"/>
      <c r="D65" s="271"/>
      <c r="E65" s="272"/>
    </row>
    <row r="66" spans="1:5" ht="16.5" thickBot="1" x14ac:dyDescent="0.3">
      <c r="A66" s="228"/>
      <c r="B66" s="246"/>
      <c r="C66" s="246"/>
      <c r="D66" s="246"/>
      <c r="E66" s="247"/>
    </row>
    <row r="67" spans="1:5" ht="16.5" thickBot="1" x14ac:dyDescent="0.3">
      <c r="A67" s="279"/>
      <c r="B67" s="269"/>
      <c r="C67" s="269"/>
      <c r="D67" s="269"/>
      <c r="E67" s="270"/>
    </row>
    <row r="68" spans="1:5" ht="16.5" thickBot="1" x14ac:dyDescent="0.3">
      <c r="A68" s="204"/>
      <c r="B68" s="269"/>
      <c r="C68" s="269"/>
      <c r="D68" s="269"/>
      <c r="E68" s="270"/>
    </row>
    <row r="69" spans="1:5" ht="16.5" thickBot="1" x14ac:dyDescent="0.3">
      <c r="A69" s="239"/>
      <c r="B69" s="246"/>
      <c r="C69" s="246"/>
      <c r="D69" s="246"/>
      <c r="E69" s="247"/>
    </row>
    <row r="70" spans="1:5" ht="16.5" thickBot="1" x14ac:dyDescent="0.3">
      <c r="A70" s="228"/>
      <c r="B70" s="246"/>
      <c r="C70" s="246"/>
      <c r="D70" s="246"/>
      <c r="E70" s="247"/>
    </row>
    <row r="71" spans="1:5" ht="16.5" thickBot="1" x14ac:dyDescent="0.3">
      <c r="A71" s="280"/>
      <c r="B71" s="269"/>
      <c r="C71" s="269"/>
      <c r="D71" s="269"/>
      <c r="E71" s="270"/>
    </row>
    <row r="72" spans="1:5" ht="16.5" thickBot="1" x14ac:dyDescent="0.3">
      <c r="A72" s="242"/>
      <c r="B72" s="243"/>
      <c r="C72" s="243"/>
      <c r="D72" s="243"/>
      <c r="E72" s="244"/>
    </row>
    <row r="73" spans="1:5" ht="16.5" thickBot="1" x14ac:dyDescent="0.3">
      <c r="A73" s="204"/>
      <c r="B73" s="269"/>
      <c r="C73" s="269"/>
      <c r="D73" s="269"/>
      <c r="E73" s="270"/>
    </row>
    <row r="74" spans="1:5" ht="16.5" thickBot="1" x14ac:dyDescent="0.3">
      <c r="A74" s="239"/>
      <c r="B74" s="246"/>
      <c r="C74" s="246"/>
      <c r="D74" s="246"/>
      <c r="E74" s="247"/>
    </row>
    <row r="75" spans="1:5" ht="16.5" thickBot="1" x14ac:dyDescent="0.3">
      <c r="A75" s="228"/>
      <c r="B75" s="246"/>
      <c r="C75" s="246"/>
      <c r="D75" s="246"/>
      <c r="E75" s="247"/>
    </row>
    <row r="76" spans="1:5" ht="16.5" thickBot="1" x14ac:dyDescent="0.3">
      <c r="A76" s="281"/>
      <c r="B76" s="243"/>
      <c r="C76" s="243"/>
      <c r="D76" s="243"/>
      <c r="E76" s="244"/>
    </row>
    <row r="77" spans="1:5" ht="16.5" thickBot="1" x14ac:dyDescent="0.3">
      <c r="A77" s="204"/>
      <c r="B77" s="269"/>
      <c r="C77" s="269"/>
      <c r="D77" s="269"/>
      <c r="E77" s="270"/>
    </row>
    <row r="78" spans="1:5" ht="16.5" thickBot="1" x14ac:dyDescent="0.3">
      <c r="A78" s="239"/>
      <c r="B78" s="246"/>
      <c r="C78" s="246"/>
      <c r="D78" s="246"/>
      <c r="E78" s="247"/>
    </row>
    <row r="79" spans="1:5" ht="16.5" thickBot="1" x14ac:dyDescent="0.3">
      <c r="A79" s="228"/>
      <c r="B79" s="246"/>
      <c r="C79" s="246"/>
      <c r="D79" s="246"/>
      <c r="E79" s="247"/>
    </row>
    <row r="80" spans="1:5" ht="16.5" thickBot="1" x14ac:dyDescent="0.3">
      <c r="A80" s="281"/>
      <c r="B80" s="243"/>
      <c r="C80" s="243"/>
      <c r="D80" s="243"/>
      <c r="E80" s="244"/>
    </row>
    <row r="81" spans="1:5" ht="16.5" thickBot="1" x14ac:dyDescent="0.3">
      <c r="A81" s="228"/>
      <c r="B81" s="246"/>
      <c r="C81" s="246"/>
      <c r="D81" s="246"/>
      <c r="E81" s="247"/>
    </row>
    <row r="82" spans="1:5" ht="16.5" thickBot="1" x14ac:dyDescent="0.3">
      <c r="A82" s="228"/>
      <c r="B82" s="246"/>
      <c r="C82" s="246"/>
      <c r="D82" s="246"/>
      <c r="E82" s="247"/>
    </row>
    <row r="83" spans="1:5" ht="16.5" thickBot="1" x14ac:dyDescent="0.3">
      <c r="A83" s="228"/>
      <c r="B83" s="246"/>
      <c r="C83" s="246"/>
      <c r="D83" s="246"/>
      <c r="E83" s="247"/>
    </row>
    <row r="84" spans="1:5" ht="16.5" thickBot="1" x14ac:dyDescent="0.3">
      <c r="A84" s="228"/>
      <c r="B84" s="246"/>
      <c r="C84" s="246"/>
      <c r="D84" s="246"/>
      <c r="E84" s="247"/>
    </row>
    <row r="85" spans="1:5" ht="16.5" thickBot="1" x14ac:dyDescent="0.3">
      <c r="A85" s="239"/>
      <c r="B85" s="246"/>
      <c r="C85" s="246"/>
      <c r="D85" s="246"/>
      <c r="E85" s="247"/>
    </row>
    <row r="86" spans="1:5" ht="16.5" thickBot="1" x14ac:dyDescent="0.3">
      <c r="A86" s="228"/>
      <c r="B86" s="246"/>
      <c r="C86" s="246"/>
      <c r="D86" s="246"/>
      <c r="E86" s="247"/>
    </row>
    <row r="87" spans="1:5" ht="16.5" thickBot="1" x14ac:dyDescent="0.3">
      <c r="A87" s="239"/>
      <c r="B87" s="246"/>
      <c r="C87" s="246"/>
      <c r="D87" s="246"/>
      <c r="E87" s="247"/>
    </row>
    <row r="88" spans="1:5" ht="16.5" thickBot="1" x14ac:dyDescent="0.3">
      <c r="A88" s="228"/>
      <c r="B88" s="246"/>
      <c r="C88" s="246"/>
      <c r="D88" s="246"/>
      <c r="E88" s="247"/>
    </row>
    <row r="89" spans="1:5" ht="16.5" thickBot="1" x14ac:dyDescent="0.3">
      <c r="A89" s="280"/>
      <c r="B89" s="269"/>
      <c r="C89" s="269"/>
      <c r="D89" s="269"/>
      <c r="E89" s="270"/>
    </row>
    <row r="90" spans="1:5" ht="16.5" thickBot="1" x14ac:dyDescent="0.3">
      <c r="A90" s="204"/>
      <c r="B90" s="246"/>
      <c r="C90" s="246"/>
      <c r="D90" s="246"/>
      <c r="E90" s="247"/>
    </row>
    <row r="91" spans="1:5" ht="16.5" thickBot="1" x14ac:dyDescent="0.3">
      <c r="A91" s="239"/>
      <c r="B91" s="246"/>
      <c r="C91" s="246"/>
      <c r="D91" s="246"/>
      <c r="E91" s="247"/>
    </row>
    <row r="92" spans="1:5" ht="16.5" thickBot="1" x14ac:dyDescent="0.3">
      <c r="A92" s="228"/>
      <c r="B92" s="246"/>
      <c r="C92" s="246"/>
      <c r="D92" s="246"/>
      <c r="E92" s="247"/>
    </row>
    <row r="93" spans="1:5" ht="16.5" thickBot="1" x14ac:dyDescent="0.3">
      <c r="A93" s="280"/>
      <c r="B93" s="269"/>
      <c r="C93" s="269"/>
      <c r="D93" s="269"/>
      <c r="E93" s="270"/>
    </row>
    <row r="94" spans="1:5" ht="16.5" thickBot="1" x14ac:dyDescent="0.3">
      <c r="A94" s="242"/>
      <c r="B94" s="243"/>
      <c r="C94" s="243"/>
      <c r="D94" s="243"/>
      <c r="E94" s="244"/>
    </row>
    <row r="95" spans="1:5" ht="16.5" thickBot="1" x14ac:dyDescent="0.3">
      <c r="A95" s="204"/>
      <c r="B95" s="243"/>
      <c r="C95" s="243"/>
      <c r="D95" s="243"/>
      <c r="E95" s="244"/>
    </row>
    <row r="96" spans="1:5" ht="16.5" thickBot="1" x14ac:dyDescent="0.3">
      <c r="A96" s="239"/>
      <c r="B96" s="246"/>
      <c r="C96" s="246"/>
      <c r="D96" s="246"/>
      <c r="E96" s="247"/>
    </row>
    <row r="97" spans="1:5" ht="16.5" thickBot="1" x14ac:dyDescent="0.3">
      <c r="A97" s="228"/>
      <c r="B97" s="246"/>
      <c r="C97" s="246"/>
      <c r="D97" s="246"/>
      <c r="E97" s="247"/>
    </row>
    <row r="98" spans="1:5" ht="16.5" thickBot="1" x14ac:dyDescent="0.3">
      <c r="A98" s="204"/>
      <c r="B98" s="243"/>
      <c r="C98" s="243"/>
      <c r="D98" s="243"/>
      <c r="E98" s="244"/>
    </row>
    <row r="99" spans="1:5" ht="16.5" thickBot="1" x14ac:dyDescent="0.3">
      <c r="A99" s="239"/>
      <c r="B99" s="246"/>
      <c r="C99" s="246"/>
      <c r="D99" s="246"/>
      <c r="E99" s="247"/>
    </row>
    <row r="100" spans="1:5" ht="16.5" thickBot="1" x14ac:dyDescent="0.3">
      <c r="A100" s="228"/>
      <c r="B100" s="246"/>
      <c r="C100" s="246"/>
      <c r="D100" s="246"/>
      <c r="E100" s="247"/>
    </row>
    <row r="101" spans="1:5" ht="16.5" thickBot="1" x14ac:dyDescent="0.3">
      <c r="A101" s="242"/>
      <c r="B101" s="243"/>
      <c r="C101" s="243"/>
      <c r="D101" s="243"/>
      <c r="E101" s="244"/>
    </row>
    <row r="102" spans="1:5" ht="16.5" thickBot="1" x14ac:dyDescent="0.3">
      <c r="A102" s="228"/>
      <c r="B102" s="246"/>
      <c r="C102" s="246"/>
      <c r="D102" s="246"/>
      <c r="E102" s="247"/>
    </row>
    <row r="103" spans="1:5" ht="16.5" thickBot="1" x14ac:dyDescent="0.3">
      <c r="A103" s="228"/>
      <c r="B103" s="246"/>
      <c r="C103" s="246"/>
      <c r="D103" s="246"/>
      <c r="E103" s="247"/>
    </row>
    <row r="104" spans="1:5" ht="16.5" thickBot="1" x14ac:dyDescent="0.3">
      <c r="A104" s="228"/>
      <c r="B104" s="246"/>
      <c r="C104" s="246"/>
      <c r="D104" s="246"/>
      <c r="E104" s="247"/>
    </row>
    <row r="105" spans="1:5" ht="16.5" thickBot="1" x14ac:dyDescent="0.3">
      <c r="A105" s="228"/>
      <c r="B105" s="246"/>
      <c r="C105" s="246"/>
      <c r="D105" s="246"/>
      <c r="E105" s="247"/>
    </row>
    <row r="106" spans="1:5" ht="16.5" thickBot="1" x14ac:dyDescent="0.3">
      <c r="A106" s="239"/>
      <c r="B106" s="246"/>
      <c r="C106" s="271"/>
      <c r="D106" s="271"/>
      <c r="E106" s="272"/>
    </row>
    <row r="107" spans="1:5" ht="16.5" thickBot="1" x14ac:dyDescent="0.3">
      <c r="A107" s="228"/>
      <c r="B107" s="246"/>
      <c r="C107" s="246"/>
      <c r="D107" s="246"/>
      <c r="E107" s="247"/>
    </row>
    <row r="108" spans="1:5" ht="16.5" thickBot="1" x14ac:dyDescent="0.3">
      <c r="A108" s="239"/>
      <c r="B108" s="246"/>
      <c r="C108" s="271"/>
      <c r="D108" s="271"/>
      <c r="E108" s="272"/>
    </row>
    <row r="109" spans="1:5" ht="16.5" thickBot="1" x14ac:dyDescent="0.3">
      <c r="A109" s="228"/>
      <c r="B109" s="246"/>
      <c r="C109" s="246"/>
      <c r="D109" s="246"/>
      <c r="E109" s="247"/>
    </row>
    <row r="110" spans="1:5" ht="16.5" thickBot="1" x14ac:dyDescent="0.3">
      <c r="A110" s="209"/>
      <c r="B110" s="271"/>
      <c r="C110" s="271"/>
      <c r="D110" s="271"/>
      <c r="E110" s="272"/>
    </row>
    <row r="111" spans="1:5" ht="16.5" thickBot="1" x14ac:dyDescent="0.3">
      <c r="A111" s="239"/>
      <c r="B111" s="271"/>
      <c r="C111" s="246"/>
      <c r="D111" s="246"/>
      <c r="E111" s="247"/>
    </row>
    <row r="112" spans="1:5" ht="16.5" thickBot="1" x14ac:dyDescent="0.3">
      <c r="A112" s="228"/>
      <c r="B112" s="271"/>
      <c r="C112" s="246"/>
      <c r="D112" s="246"/>
      <c r="E112" s="247"/>
    </row>
    <row r="113" spans="1:5" ht="15.75" x14ac:dyDescent="0.25">
      <c r="A113" s="282"/>
      <c r="B113" s="283"/>
      <c r="C113" s="283"/>
      <c r="D113" s="283"/>
      <c r="E113" s="284"/>
    </row>
    <row r="114" spans="1:5" ht="15.75" x14ac:dyDescent="0.25">
      <c r="A114" s="285"/>
      <c r="B114" s="265"/>
      <c r="C114" s="265"/>
      <c r="D114" s="265"/>
      <c r="E114" s="227"/>
    </row>
    <row r="115" spans="1:5" ht="16.5" thickBot="1" x14ac:dyDescent="0.3">
      <c r="A115" s="228"/>
      <c r="B115" s="265"/>
      <c r="C115" s="265"/>
      <c r="D115" s="265"/>
      <c r="E115" s="286"/>
    </row>
    <row r="116" spans="1:5" ht="16.5" thickBot="1" x14ac:dyDescent="0.3">
      <c r="A116" s="228"/>
      <c r="B116" s="265"/>
      <c r="C116" s="265"/>
      <c r="D116" s="265"/>
      <c r="E116" s="286"/>
    </row>
    <row r="117" spans="1:5" ht="16.5" thickBot="1" x14ac:dyDescent="0.3">
      <c r="A117" s="228"/>
      <c r="B117" s="287"/>
      <c r="C117" s="265"/>
      <c r="D117" s="265"/>
      <c r="E117" s="286"/>
    </row>
    <row r="118" spans="1:5" ht="16.5" thickBot="1" x14ac:dyDescent="0.3">
      <c r="A118" s="239"/>
      <c r="B118" s="287"/>
      <c r="C118" s="265"/>
      <c r="D118" s="265"/>
      <c r="E118" s="286"/>
    </row>
    <row r="119" spans="1:5" ht="16.5" thickBot="1" x14ac:dyDescent="0.3">
      <c r="A119" s="228"/>
      <c r="B119" s="287"/>
      <c r="C119" s="265"/>
      <c r="D119" s="265"/>
      <c r="E119" s="286"/>
    </row>
    <row r="120" spans="1:5" ht="15.75" x14ac:dyDescent="0.25">
      <c r="A120" s="282"/>
      <c r="B120" s="249"/>
      <c r="C120" s="276"/>
      <c r="D120" s="276"/>
      <c r="E120" s="288"/>
    </row>
    <row r="121" spans="1:5" ht="15.75" x14ac:dyDescent="0.25">
      <c r="A121" s="285"/>
      <c r="B121" s="287"/>
      <c r="C121" s="265"/>
      <c r="D121" s="265"/>
      <c r="E121" s="286"/>
    </row>
    <row r="122" spans="1:5" ht="16.5" thickBot="1" x14ac:dyDescent="0.3">
      <c r="A122" s="228"/>
      <c r="B122" s="287"/>
      <c r="C122" s="265"/>
      <c r="D122" s="265"/>
      <c r="E122" s="286"/>
    </row>
    <row r="123" spans="1:5" ht="16.5" thickBot="1" x14ac:dyDescent="0.3">
      <c r="A123" s="228"/>
      <c r="B123" s="287"/>
      <c r="C123" s="265"/>
      <c r="D123" s="265"/>
      <c r="E123" s="286"/>
    </row>
    <row r="124" spans="1:5" ht="16.5" thickBot="1" x14ac:dyDescent="0.3">
      <c r="A124" s="228"/>
      <c r="B124" s="257"/>
      <c r="C124" s="257"/>
      <c r="D124" s="257"/>
      <c r="E124" s="289"/>
    </row>
    <row r="125" spans="1:5" ht="16.5" thickBot="1" x14ac:dyDescent="0.3">
      <c r="A125" s="290"/>
      <c r="B125" s="257"/>
      <c r="C125" s="265"/>
      <c r="D125" s="265"/>
      <c r="E125" s="227"/>
    </row>
    <row r="126" spans="1:5" ht="16.5" thickBot="1" x14ac:dyDescent="0.3">
      <c r="A126" s="228"/>
      <c r="B126" s="257"/>
      <c r="C126" s="265"/>
      <c r="D126" s="265"/>
      <c r="E126" s="286"/>
    </row>
    <row r="127" spans="1:5" ht="15.75" x14ac:dyDescent="0.25">
      <c r="A127" s="291"/>
      <c r="B127" s="283"/>
      <c r="C127" s="283"/>
      <c r="D127" s="283"/>
      <c r="E127" s="284"/>
    </row>
    <row r="128" spans="1:5" ht="15.75" x14ac:dyDescent="0.25">
      <c r="A128" s="204"/>
      <c r="B128" s="292"/>
      <c r="C128" s="263"/>
      <c r="D128" s="263"/>
      <c r="E128" s="293"/>
    </row>
    <row r="129" spans="1:5" ht="16.5" thickBot="1" x14ac:dyDescent="0.3">
      <c r="A129" s="239"/>
      <c r="B129" s="277"/>
      <c r="C129" s="265"/>
      <c r="D129" s="265"/>
      <c r="E129" s="286"/>
    </row>
    <row r="130" spans="1:5" ht="16.5" thickBot="1" x14ac:dyDescent="0.3">
      <c r="A130" s="228"/>
      <c r="B130" s="277"/>
      <c r="C130" s="265"/>
      <c r="D130" s="287"/>
      <c r="E130" s="286"/>
    </row>
    <row r="131" spans="1:5" ht="15.75" x14ac:dyDescent="0.25">
      <c r="A131" s="294"/>
      <c r="B131" s="295"/>
      <c r="C131" s="295"/>
      <c r="D131" s="296"/>
      <c r="E131" s="297"/>
    </row>
    <row r="132" spans="1:5" ht="15.75" x14ac:dyDescent="0.25">
      <c r="A132" s="298"/>
      <c r="B132" s="299"/>
      <c r="C132" s="299"/>
      <c r="D132" s="299"/>
      <c r="E132" s="208"/>
    </row>
    <row r="133" spans="1:5" ht="15.75" x14ac:dyDescent="0.25">
      <c r="A133" s="300"/>
      <c r="B133" s="299"/>
      <c r="C133" s="299"/>
      <c r="D133" s="299"/>
      <c r="E133" s="208"/>
    </row>
    <row r="134" spans="1:5" ht="15.75" x14ac:dyDescent="0.25">
      <c r="A134" s="301"/>
      <c r="B134" s="299"/>
      <c r="C134" s="299"/>
      <c r="D134" s="299"/>
      <c r="E134" s="208"/>
    </row>
    <row r="135" spans="1:5" ht="15.75" x14ac:dyDescent="0.25">
      <c r="A135" s="302"/>
      <c r="B135" s="303"/>
      <c r="C135" s="303"/>
      <c r="D135" s="303"/>
      <c r="E135" s="213"/>
    </row>
    <row r="136" spans="1:5" ht="15.75" x14ac:dyDescent="0.25">
      <c r="A136" s="302"/>
      <c r="B136" s="303"/>
      <c r="C136" s="303"/>
      <c r="D136" s="303"/>
      <c r="E136" s="213"/>
    </row>
    <row r="137" spans="1:5" ht="15.75" x14ac:dyDescent="0.25">
      <c r="A137" s="304"/>
      <c r="B137" s="299"/>
      <c r="C137" s="299"/>
      <c r="D137" s="299"/>
      <c r="E137" s="208"/>
    </row>
    <row r="138" spans="1:5" ht="16.5" thickBot="1" x14ac:dyDescent="0.3">
      <c r="A138" s="280"/>
      <c r="B138" s="305"/>
      <c r="C138" s="305"/>
      <c r="D138" s="305"/>
      <c r="E138" s="306"/>
    </row>
    <row r="139" spans="1:5" ht="16.5" thickBot="1" x14ac:dyDescent="0.3">
      <c r="A139" s="204"/>
      <c r="B139" s="305"/>
      <c r="C139" s="305"/>
      <c r="D139" s="305"/>
      <c r="E139" s="306"/>
    </row>
    <row r="140" spans="1:5" ht="16.5" thickBot="1" x14ac:dyDescent="0.3">
      <c r="A140" s="209"/>
      <c r="B140" s="307"/>
      <c r="C140" s="307"/>
      <c r="D140" s="307"/>
      <c r="E140" s="308"/>
    </row>
    <row r="141" spans="1:5" ht="16.5" thickBot="1" x14ac:dyDescent="0.3">
      <c r="A141" s="309"/>
      <c r="B141" s="307"/>
      <c r="C141" s="307"/>
      <c r="D141" s="307"/>
      <c r="E141" s="308"/>
    </row>
    <row r="142" spans="1:5" ht="16.5" thickBot="1" x14ac:dyDescent="0.3">
      <c r="A142" s="310"/>
      <c r="B142" s="305"/>
      <c r="C142" s="305"/>
      <c r="D142" s="305"/>
      <c r="E142" s="306"/>
    </row>
    <row r="143" spans="1:5" ht="16.5" thickBot="1" x14ac:dyDescent="0.3">
      <c r="A143" s="209"/>
      <c r="B143" s="307"/>
      <c r="C143" s="307"/>
      <c r="D143" s="307"/>
      <c r="E143" s="308"/>
    </row>
    <row r="144" spans="1:5" ht="16.5" thickBot="1" x14ac:dyDescent="0.3">
      <c r="A144" s="309"/>
      <c r="B144" s="307"/>
      <c r="C144" s="307"/>
      <c r="D144" s="307"/>
      <c r="E144" s="308"/>
    </row>
    <row r="145" spans="1:5" ht="16.5" thickBot="1" x14ac:dyDescent="0.3">
      <c r="A145" s="311"/>
      <c r="B145" s="269"/>
      <c r="C145" s="269"/>
      <c r="D145" s="269"/>
      <c r="E145" s="270"/>
    </row>
    <row r="146" spans="1:5" ht="16.5" thickBot="1" x14ac:dyDescent="0.3">
      <c r="A146" s="311"/>
      <c r="B146" s="269"/>
      <c r="C146" s="269"/>
      <c r="D146" s="269"/>
      <c r="E146" s="270"/>
    </row>
    <row r="147" spans="1:5" ht="16.5" thickBot="1" x14ac:dyDescent="0.3">
      <c r="A147" s="209"/>
      <c r="B147" s="246"/>
      <c r="C147" s="246"/>
      <c r="D147" s="246"/>
      <c r="E147" s="247"/>
    </row>
    <row r="148" spans="1:5" ht="16.5" thickBot="1" x14ac:dyDescent="0.3">
      <c r="A148" s="312"/>
      <c r="B148" s="246"/>
      <c r="C148" s="246"/>
      <c r="D148" s="246"/>
      <c r="E148" s="247"/>
    </row>
    <row r="149" spans="1:5" ht="15.75" x14ac:dyDescent="0.25">
      <c r="A149" s="313"/>
      <c r="B149" s="314"/>
      <c r="C149" s="314"/>
      <c r="D149" s="314"/>
      <c r="E149" s="315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8" customWidth="1"/>
    <col min="2" max="2" width="71.42578125" style="158" customWidth="1"/>
  </cols>
  <sheetData>
    <row r="1" spans="1:2" x14ac:dyDescent="0.25">
      <c r="A1" s="157"/>
      <c r="B1" s="159" t="s">
        <v>211</v>
      </c>
    </row>
    <row r="2" spans="1:2" x14ac:dyDescent="0.25">
      <c r="A2" s="157"/>
      <c r="B2" s="159" t="s">
        <v>484</v>
      </c>
    </row>
    <row r="3" spans="1:2" x14ac:dyDescent="0.25">
      <c r="A3" s="157"/>
      <c r="B3" s="159" t="s">
        <v>208</v>
      </c>
    </row>
    <row r="4" spans="1:2" x14ac:dyDescent="0.25">
      <c r="A4" s="157"/>
      <c r="B4" s="178" t="s">
        <v>212</v>
      </c>
    </row>
    <row r="6" spans="1:2" ht="47.25" customHeight="1" x14ac:dyDescent="0.25">
      <c r="A6" s="422" t="s">
        <v>213</v>
      </c>
      <c r="B6" s="422"/>
    </row>
    <row r="7" spans="1:2" ht="15.75" customHeight="1" x14ac:dyDescent="0.25">
      <c r="A7" s="422"/>
      <c r="B7" s="422"/>
    </row>
    <row r="8" spans="1:2" ht="15.75" customHeight="1" x14ac:dyDescent="0.25">
      <c r="A8" s="423"/>
      <c r="B8" s="423"/>
    </row>
    <row r="9" spans="1:2" ht="47.25" x14ac:dyDescent="0.25">
      <c r="A9" s="160" t="s">
        <v>0</v>
      </c>
      <c r="B9" s="424" t="s">
        <v>203</v>
      </c>
    </row>
    <row r="10" spans="1:2" ht="31.5" x14ac:dyDescent="0.25">
      <c r="A10" s="160" t="s">
        <v>204</v>
      </c>
      <c r="B10" s="424"/>
    </row>
    <row r="11" spans="1:2" ht="33.75" customHeight="1" x14ac:dyDescent="0.25">
      <c r="A11" s="161">
        <v>996</v>
      </c>
      <c r="B11" s="163" t="s">
        <v>166</v>
      </c>
    </row>
    <row r="12" spans="1:2" ht="73.5" customHeight="1" x14ac:dyDescent="0.25">
      <c r="A12" s="164" t="s">
        <v>205</v>
      </c>
      <c r="B12" s="165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K14" sqref="K14"/>
    </sheetView>
  </sheetViews>
  <sheetFormatPr defaultRowHeight="15.75" x14ac:dyDescent="0.25"/>
  <cols>
    <col min="1" max="1" width="57.5703125" style="175" customWidth="1"/>
    <col min="2" max="2" width="22.7109375" style="175" customWidth="1"/>
    <col min="3" max="3" width="22.28515625" style="175" customWidth="1"/>
    <col min="4" max="4" width="0.140625" style="175" customWidth="1"/>
    <col min="5" max="5" width="16.140625" style="6" hidden="1" customWidth="1"/>
  </cols>
  <sheetData>
    <row r="1" spans="1:5" x14ac:dyDescent="0.25">
      <c r="A1" s="427" t="s">
        <v>546</v>
      </c>
      <c r="B1" s="428"/>
      <c r="C1" s="428"/>
      <c r="D1" s="5"/>
    </row>
    <row r="2" spans="1:5" x14ac:dyDescent="0.25">
      <c r="A2" s="427" t="s">
        <v>561</v>
      </c>
      <c r="B2" s="428"/>
      <c r="C2" s="428"/>
      <c r="D2" s="5"/>
    </row>
    <row r="3" spans="1:5" x14ac:dyDescent="0.25">
      <c r="A3" s="427" t="s">
        <v>488</v>
      </c>
      <c r="B3" s="428"/>
      <c r="C3" s="428"/>
      <c r="D3" s="5"/>
    </row>
    <row r="4" spans="1:5" x14ac:dyDescent="0.25">
      <c r="A4" s="427" t="s">
        <v>550</v>
      </c>
      <c r="B4" s="428"/>
      <c r="C4" s="428"/>
      <c r="D4" s="5"/>
    </row>
    <row r="6" spans="1:5" x14ac:dyDescent="0.25">
      <c r="A6" s="425" t="s">
        <v>72</v>
      </c>
      <c r="B6" s="426"/>
      <c r="C6" s="426"/>
      <c r="D6" s="426"/>
      <c r="E6" s="426"/>
    </row>
    <row r="7" spans="1:5" ht="32.25" customHeight="1" x14ac:dyDescent="0.25">
      <c r="A7" s="425" t="s">
        <v>554</v>
      </c>
      <c r="B7" s="425"/>
      <c r="C7" s="425"/>
      <c r="D7" s="425"/>
      <c r="E7" s="425"/>
    </row>
    <row r="8" spans="1:5" x14ac:dyDescent="0.25">
      <c r="A8" s="174"/>
    </row>
    <row r="9" spans="1:5" hidden="1" x14ac:dyDescent="0.25">
      <c r="A9" s="8" t="s">
        <v>73</v>
      </c>
      <c r="B9" s="8" t="s">
        <v>73</v>
      </c>
      <c r="C9" s="47" t="s">
        <v>128</v>
      </c>
      <c r="D9" s="8"/>
      <c r="E9" s="8" t="s">
        <v>141</v>
      </c>
    </row>
    <row r="10" spans="1:5" ht="15" x14ac:dyDescent="0.25">
      <c r="A10" s="144" t="s">
        <v>74</v>
      </c>
      <c r="B10" s="144" t="s">
        <v>75</v>
      </c>
      <c r="C10" s="144" t="s">
        <v>487</v>
      </c>
      <c r="D10" s="148"/>
      <c r="E10" s="148" t="s">
        <v>200</v>
      </c>
    </row>
    <row r="11" spans="1:5" ht="15" x14ac:dyDescent="0.25">
      <c r="A11" s="142" t="s">
        <v>76</v>
      </c>
      <c r="B11" s="181" t="s">
        <v>77</v>
      </c>
      <c r="C11" s="190">
        <f>C12+C13+C14+C16+C17+C15</f>
        <v>6584652.6799999997</v>
      </c>
      <c r="D11" s="169">
        <f>D17+D16+D14+D13+D12</f>
        <v>1670640</v>
      </c>
      <c r="E11" s="170">
        <f>SUM(E12:E17)</f>
        <v>1609030</v>
      </c>
    </row>
    <row r="12" spans="1:5" ht="30" x14ac:dyDescent="0.25">
      <c r="A12" s="143" t="s">
        <v>78</v>
      </c>
      <c r="B12" s="182" t="s">
        <v>79</v>
      </c>
      <c r="C12" s="183">
        <v>1032291</v>
      </c>
      <c r="D12" s="166">
        <v>358140</v>
      </c>
      <c r="E12" s="171">
        <v>295330</v>
      </c>
    </row>
    <row r="13" spans="1:5" ht="45" x14ac:dyDescent="0.25">
      <c r="A13" s="143" t="s">
        <v>80</v>
      </c>
      <c r="B13" s="182" t="s">
        <v>81</v>
      </c>
      <c r="C13" s="183">
        <v>4542372.68</v>
      </c>
      <c r="D13" s="166">
        <v>1218200</v>
      </c>
      <c r="E13" s="171">
        <v>1219400</v>
      </c>
    </row>
    <row r="14" spans="1:5" ht="45" x14ac:dyDescent="0.25">
      <c r="A14" s="143" t="s">
        <v>82</v>
      </c>
      <c r="B14" s="182" t="s">
        <v>83</v>
      </c>
      <c r="C14" s="191">
        <v>934289</v>
      </c>
      <c r="D14" s="166">
        <v>90700</v>
      </c>
      <c r="E14" s="171">
        <v>90700</v>
      </c>
    </row>
    <row r="15" spans="1:5" ht="15" hidden="1" customHeight="1" x14ac:dyDescent="0.25">
      <c r="A15" s="143" t="s">
        <v>176</v>
      </c>
      <c r="B15" s="184" t="s">
        <v>177</v>
      </c>
      <c r="C15" s="185">
        <v>0</v>
      </c>
      <c r="D15" s="166" t="s">
        <v>197</v>
      </c>
      <c r="E15" s="166" t="s">
        <v>197</v>
      </c>
    </row>
    <row r="16" spans="1:5" ht="15" x14ac:dyDescent="0.25">
      <c r="A16" s="143" t="s">
        <v>84</v>
      </c>
      <c r="B16" s="182" t="s">
        <v>85</v>
      </c>
      <c r="C16" s="183">
        <v>15000</v>
      </c>
      <c r="D16" s="166">
        <v>3000</v>
      </c>
      <c r="E16" s="171">
        <v>3000</v>
      </c>
    </row>
    <row r="17" spans="1:5" ht="15" x14ac:dyDescent="0.25">
      <c r="A17" s="145" t="s">
        <v>185</v>
      </c>
      <c r="B17" s="184" t="s">
        <v>182</v>
      </c>
      <c r="C17" s="185">
        <v>60700</v>
      </c>
      <c r="D17" s="166">
        <v>600</v>
      </c>
      <c r="E17" s="171">
        <v>600</v>
      </c>
    </row>
    <row r="18" spans="1:5" ht="15" x14ac:dyDescent="0.25">
      <c r="A18" s="142" t="s">
        <v>139</v>
      </c>
      <c r="B18" s="186" t="s">
        <v>140</v>
      </c>
      <c r="C18" s="187">
        <f>C19</f>
        <v>173700</v>
      </c>
      <c r="D18" s="172">
        <v>35100</v>
      </c>
      <c r="E18" s="173">
        <f>E19</f>
        <v>35100</v>
      </c>
    </row>
    <row r="19" spans="1:5" ht="18" customHeight="1" x14ac:dyDescent="0.25">
      <c r="A19" s="143" t="s">
        <v>138</v>
      </c>
      <c r="B19" s="184" t="s">
        <v>137</v>
      </c>
      <c r="C19" s="185">
        <v>173700</v>
      </c>
      <c r="D19" s="166" t="s">
        <v>196</v>
      </c>
      <c r="E19" s="171">
        <v>35100</v>
      </c>
    </row>
    <row r="20" spans="1:5" ht="28.5" x14ac:dyDescent="0.25">
      <c r="A20" s="142" t="s">
        <v>86</v>
      </c>
      <c r="B20" s="181" t="s">
        <v>87</v>
      </c>
      <c r="C20" s="187">
        <f>C21+C22</f>
        <v>32100</v>
      </c>
      <c r="D20" s="172">
        <v>30000</v>
      </c>
      <c r="E20" s="173">
        <v>30000</v>
      </c>
    </row>
    <row r="21" spans="1:5" ht="15" x14ac:dyDescent="0.25">
      <c r="A21" s="143" t="s">
        <v>489</v>
      </c>
      <c r="B21" s="182" t="s">
        <v>89</v>
      </c>
      <c r="C21" s="183">
        <v>1000</v>
      </c>
      <c r="D21" s="166">
        <v>10000</v>
      </c>
      <c r="E21" s="171">
        <v>10000</v>
      </c>
    </row>
    <row r="22" spans="1:5" ht="32.25" customHeight="1" x14ac:dyDescent="0.25">
      <c r="A22" s="143" t="s">
        <v>490</v>
      </c>
      <c r="B22" s="182" t="s">
        <v>91</v>
      </c>
      <c r="C22" s="183">
        <v>31100</v>
      </c>
      <c r="D22" s="166">
        <v>20000</v>
      </c>
      <c r="E22" s="171">
        <v>20000</v>
      </c>
    </row>
    <row r="23" spans="1:5" ht="15" x14ac:dyDescent="0.25">
      <c r="A23" s="142" t="s">
        <v>92</v>
      </c>
      <c r="B23" s="181" t="s">
        <v>93</v>
      </c>
      <c r="C23" s="187">
        <f>C24+C25</f>
        <v>444423.99</v>
      </c>
      <c r="D23" s="172">
        <f>D24</f>
        <v>350000</v>
      </c>
      <c r="E23" s="173">
        <f>E24</f>
        <v>350000</v>
      </c>
    </row>
    <row r="24" spans="1:5" ht="15" x14ac:dyDescent="0.25">
      <c r="A24" s="143" t="s">
        <v>94</v>
      </c>
      <c r="B24" s="182" t="s">
        <v>95</v>
      </c>
      <c r="C24" s="183">
        <v>443423.99</v>
      </c>
      <c r="D24" s="166">
        <v>350000</v>
      </c>
      <c r="E24" s="171">
        <v>350000</v>
      </c>
    </row>
    <row r="25" spans="1:5" ht="15" x14ac:dyDescent="0.25">
      <c r="A25" s="143" t="s">
        <v>215</v>
      </c>
      <c r="B25" s="184" t="s">
        <v>214</v>
      </c>
      <c r="C25" s="183">
        <v>1000</v>
      </c>
      <c r="D25" s="166"/>
      <c r="E25" s="171"/>
    </row>
    <row r="26" spans="1:5" ht="15" x14ac:dyDescent="0.25">
      <c r="A26" s="142" t="s">
        <v>96</v>
      </c>
      <c r="B26" s="181" t="s">
        <v>97</v>
      </c>
      <c r="C26" s="187">
        <f>C28+C27</f>
        <v>13663414</v>
      </c>
      <c r="D26" s="172">
        <f>D28</f>
        <v>67400</v>
      </c>
      <c r="E26" s="173">
        <f>E28</f>
        <v>65400</v>
      </c>
    </row>
    <row r="27" spans="1:5" ht="15" x14ac:dyDescent="0.25">
      <c r="A27" s="143" t="s">
        <v>98</v>
      </c>
      <c r="B27" s="184" t="s">
        <v>99</v>
      </c>
      <c r="C27" s="183">
        <v>13332633</v>
      </c>
      <c r="D27" s="166">
        <v>67400</v>
      </c>
      <c r="E27" s="171">
        <v>65400</v>
      </c>
    </row>
    <row r="28" spans="1:5" ht="15" x14ac:dyDescent="0.25">
      <c r="A28" s="143" t="s">
        <v>105</v>
      </c>
      <c r="B28" s="184" t="s">
        <v>106</v>
      </c>
      <c r="C28" s="183">
        <v>330781</v>
      </c>
      <c r="D28" s="166">
        <v>67400</v>
      </c>
      <c r="E28" s="171">
        <v>65400</v>
      </c>
    </row>
    <row r="29" spans="1:5" ht="15" x14ac:dyDescent="0.25">
      <c r="A29" s="142" t="s">
        <v>216</v>
      </c>
      <c r="B29" s="186" t="s">
        <v>207</v>
      </c>
      <c r="C29" s="187">
        <f>C31+C30</f>
        <v>21000</v>
      </c>
      <c r="D29" s="172">
        <f>D31</f>
        <v>1000</v>
      </c>
      <c r="E29" s="173">
        <f>E31</f>
        <v>1000</v>
      </c>
    </row>
    <row r="30" spans="1:5" ht="30" x14ac:dyDescent="0.25">
      <c r="A30" s="143" t="s">
        <v>218</v>
      </c>
      <c r="B30" s="184" t="s">
        <v>217</v>
      </c>
      <c r="C30" s="183">
        <v>10000</v>
      </c>
      <c r="D30" s="172"/>
      <c r="E30" s="173"/>
    </row>
    <row r="31" spans="1:5" ht="18" customHeight="1" x14ac:dyDescent="0.25">
      <c r="A31" s="147" t="s">
        <v>201</v>
      </c>
      <c r="B31" s="188" t="s">
        <v>206</v>
      </c>
      <c r="C31" s="183">
        <v>11000</v>
      </c>
      <c r="D31" s="166">
        <v>1000</v>
      </c>
      <c r="E31" s="171">
        <v>1000</v>
      </c>
    </row>
    <row r="32" spans="1:5" ht="15" x14ac:dyDescent="0.25">
      <c r="A32" s="142" t="s">
        <v>100</v>
      </c>
      <c r="B32" s="181" t="s">
        <v>101</v>
      </c>
      <c r="C32" s="187">
        <f>C33</f>
        <v>1698766</v>
      </c>
      <c r="D32" s="172" t="e">
        <f>D33+#REF!</f>
        <v>#REF!</v>
      </c>
      <c r="E32" s="173" t="e">
        <f>E33+#REF!</f>
        <v>#REF!</v>
      </c>
    </row>
    <row r="33" spans="1:5" ht="15" x14ac:dyDescent="0.25">
      <c r="A33" s="143" t="s">
        <v>102</v>
      </c>
      <c r="B33" s="182" t="s">
        <v>103</v>
      </c>
      <c r="C33" s="183">
        <v>1698766</v>
      </c>
      <c r="D33" s="166">
        <v>166000</v>
      </c>
      <c r="E33" s="171">
        <v>172450</v>
      </c>
    </row>
    <row r="34" spans="1:5" ht="15" x14ac:dyDescent="0.25">
      <c r="A34" s="142" t="s">
        <v>219</v>
      </c>
      <c r="B34" s="181">
        <v>1000</v>
      </c>
      <c r="C34" s="187">
        <f>C35</f>
        <v>276695</v>
      </c>
      <c r="D34" s="172">
        <f>D35</f>
        <v>45000</v>
      </c>
      <c r="E34" s="173">
        <f>E35</f>
        <v>45000</v>
      </c>
    </row>
    <row r="35" spans="1:5" ht="15" x14ac:dyDescent="0.25">
      <c r="A35" s="143" t="s">
        <v>168</v>
      </c>
      <c r="B35" s="182">
        <v>1001</v>
      </c>
      <c r="C35" s="183">
        <v>276695</v>
      </c>
      <c r="D35" s="166">
        <v>45000</v>
      </c>
      <c r="E35" s="171">
        <v>45000</v>
      </c>
    </row>
    <row r="36" spans="1:5" ht="15" x14ac:dyDescent="0.25">
      <c r="A36" s="142" t="s">
        <v>491</v>
      </c>
      <c r="B36" s="181">
        <v>1100</v>
      </c>
      <c r="C36" s="187">
        <f>C37</f>
        <v>3000</v>
      </c>
      <c r="D36" s="172">
        <f>D37</f>
        <v>45000</v>
      </c>
      <c r="E36" s="173">
        <f>E37</f>
        <v>45000</v>
      </c>
    </row>
    <row r="37" spans="1:5" ht="15" x14ac:dyDescent="0.25">
      <c r="A37" s="143" t="s">
        <v>314</v>
      </c>
      <c r="B37" s="182">
        <v>1101</v>
      </c>
      <c r="C37" s="183">
        <v>3000</v>
      </c>
      <c r="D37" s="166">
        <v>45000</v>
      </c>
      <c r="E37" s="171">
        <v>45000</v>
      </c>
    </row>
    <row r="38" spans="1:5" ht="15" x14ac:dyDescent="0.25">
      <c r="A38" s="142" t="s">
        <v>104</v>
      </c>
      <c r="B38" s="181"/>
      <c r="C38" s="189">
        <f>C11+C18+C20+C23+C26+C32+C34+C29+C36</f>
        <v>22897751.670000002</v>
      </c>
      <c r="D38" s="167" t="e">
        <f>D11+D18+D20+D23+#REF!+D32+D34+D26</f>
        <v>#REF!</v>
      </c>
      <c r="E38" s="168" t="e">
        <f>E11+E18+E20+E23+#REF!+E32+E34+E26</f>
        <v>#REF!</v>
      </c>
    </row>
    <row r="39" spans="1:5" x14ac:dyDescent="0.25">
      <c r="E39" s="117"/>
    </row>
    <row r="40" spans="1:5" ht="18.75" x14ac:dyDescent="0.3">
      <c r="A40" s="1" t="s">
        <v>485</v>
      </c>
      <c r="C40" s="192" t="s">
        <v>486</v>
      </c>
      <c r="E40" s="3" t="s">
        <v>165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425" t="s">
        <v>72</v>
      </c>
      <c r="B6" s="426"/>
      <c r="C6" s="426"/>
      <c r="D6"/>
    </row>
    <row r="7" spans="1:4" ht="32.25" customHeight="1" x14ac:dyDescent="0.25">
      <c r="A7" s="425" t="s">
        <v>190</v>
      </c>
      <c r="B7" s="425"/>
      <c r="C7" s="425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431" t="s">
        <v>74</v>
      </c>
      <c r="B10" s="431" t="s">
        <v>75</v>
      </c>
      <c r="C10" s="429" t="s">
        <v>3</v>
      </c>
      <c r="D10" s="430"/>
    </row>
    <row r="11" spans="1:4" x14ac:dyDescent="0.25">
      <c r="A11" s="432"/>
      <c r="B11" s="432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9" t="s">
        <v>176</v>
      </c>
      <c r="B16" s="86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9" t="s">
        <v>185</v>
      </c>
      <c r="B18" s="86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168</v>
      </c>
      <c r="B33" s="13">
        <v>1001</v>
      </c>
      <c r="C33" s="14">
        <v>30000</v>
      </c>
      <c r="D33" s="127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4"/>
      <c r="D35" s="115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zoomScale="60" zoomScaleNormal="60" workbookViewId="0">
      <selection activeCell="E244" sqref="E244"/>
    </sheetView>
  </sheetViews>
  <sheetFormatPr defaultColWidth="9.140625" defaultRowHeight="15.75" x14ac:dyDescent="0.25"/>
  <cols>
    <col min="1" max="1" width="85.42578125" style="175" customWidth="1"/>
    <col min="2" max="2" width="21.7109375" style="175" customWidth="1"/>
    <col min="3" max="3" width="20.42578125" style="175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88"/>
  </cols>
  <sheetData>
    <row r="1" spans="1:9" ht="20.25" x14ac:dyDescent="0.3">
      <c r="A1" s="316"/>
      <c r="B1" s="316"/>
      <c r="C1" s="316"/>
      <c r="D1" s="317" t="s">
        <v>545</v>
      </c>
      <c r="E1" s="317"/>
      <c r="F1" s="18"/>
    </row>
    <row r="2" spans="1:9" ht="21" x14ac:dyDescent="0.35">
      <c r="A2" s="316"/>
      <c r="B2" s="316"/>
      <c r="C2" s="433" t="s">
        <v>562</v>
      </c>
      <c r="D2" s="433"/>
      <c r="E2" s="433"/>
      <c r="F2" s="404"/>
      <c r="G2" s="404"/>
      <c r="H2" s="404"/>
      <c r="I2" s="404"/>
    </row>
    <row r="3" spans="1:9" ht="20.25" x14ac:dyDescent="0.3">
      <c r="A3" s="316" t="s">
        <v>493</v>
      </c>
      <c r="B3" s="316"/>
      <c r="C3" s="316"/>
      <c r="D3" s="318"/>
      <c r="E3" s="316"/>
      <c r="F3" s="5"/>
    </row>
    <row r="4" spans="1:9" ht="20.25" x14ac:dyDescent="0.3">
      <c r="A4" s="436" t="s">
        <v>551</v>
      </c>
      <c r="B4" s="436"/>
      <c r="C4" s="436"/>
      <c r="D4" s="436"/>
      <c r="E4" s="436"/>
      <c r="F4" s="179"/>
    </row>
    <row r="5" spans="1:9" ht="9" customHeight="1" x14ac:dyDescent="0.3">
      <c r="A5" s="316"/>
      <c r="B5" s="316"/>
      <c r="C5" s="316"/>
      <c r="D5" s="317"/>
      <c r="E5" s="317"/>
      <c r="F5" s="18"/>
    </row>
    <row r="6" spans="1:9" ht="87" customHeight="1" x14ac:dyDescent="0.25">
      <c r="A6" s="435" t="s">
        <v>555</v>
      </c>
      <c r="B6" s="435"/>
      <c r="C6" s="435"/>
      <c r="D6" s="435"/>
      <c r="E6" s="435"/>
      <c r="F6" s="435"/>
      <c r="G6" s="435"/>
    </row>
    <row r="7" spans="1:9" ht="22.5" hidden="1" customHeight="1" x14ac:dyDescent="0.25">
      <c r="A7" s="435"/>
      <c r="B7" s="435"/>
      <c r="C7" s="435"/>
      <c r="D7" s="435"/>
      <c r="E7" s="435"/>
      <c r="F7" s="435"/>
      <c r="G7" s="435"/>
    </row>
    <row r="8" spans="1:9" ht="26.25" customHeight="1" x14ac:dyDescent="0.35">
      <c r="A8" s="176"/>
      <c r="E8" s="354" t="s">
        <v>135</v>
      </c>
    </row>
    <row r="9" spans="1:9" ht="16.5" hidden="1" thickBot="1" x14ac:dyDescent="0.3">
      <c r="A9" s="90" t="s">
        <v>73</v>
      </c>
      <c r="B9" s="90" t="s">
        <v>73</v>
      </c>
      <c r="C9" s="90" t="s">
        <v>73</v>
      </c>
      <c r="D9" s="91" t="s">
        <v>73</v>
      </c>
      <c r="E9" s="91"/>
      <c r="F9" s="91"/>
      <c r="G9" s="90" t="s">
        <v>135</v>
      </c>
    </row>
    <row r="10" spans="1:9" ht="35.25" customHeight="1" x14ac:dyDescent="0.25">
      <c r="A10" s="434" t="s">
        <v>74</v>
      </c>
      <c r="B10" s="434" t="s">
        <v>108</v>
      </c>
      <c r="C10" s="434" t="s">
        <v>109</v>
      </c>
      <c r="D10" s="434" t="s">
        <v>75</v>
      </c>
      <c r="E10" s="368" t="s">
        <v>552</v>
      </c>
      <c r="F10" s="362" t="s">
        <v>195</v>
      </c>
      <c r="G10" s="149" t="s">
        <v>202</v>
      </c>
    </row>
    <row r="11" spans="1:9" ht="22.5" hidden="1" x14ac:dyDescent="0.25">
      <c r="A11" s="434"/>
      <c r="B11" s="434"/>
      <c r="C11" s="434"/>
      <c r="D11" s="434"/>
      <c r="E11" s="348"/>
      <c r="F11" s="363">
        <f>F12+F16+F14</f>
        <v>35100</v>
      </c>
      <c r="G11" s="150">
        <f>G12+G16+G14</f>
        <v>35100</v>
      </c>
    </row>
    <row r="12" spans="1:9" ht="31.5" customHeight="1" x14ac:dyDescent="0.35">
      <c r="A12" s="319">
        <v>1</v>
      </c>
      <c r="B12" s="319">
        <v>2</v>
      </c>
      <c r="C12" s="319">
        <v>3</v>
      </c>
      <c r="D12" s="319">
        <v>4</v>
      </c>
      <c r="E12" s="319">
        <v>5</v>
      </c>
      <c r="F12" s="364">
        <f>F13</f>
        <v>25400</v>
      </c>
      <c r="G12" s="151">
        <f>G13</f>
        <v>25400</v>
      </c>
    </row>
    <row r="13" spans="1:9" ht="68.25" x14ac:dyDescent="0.35">
      <c r="A13" s="320" t="s">
        <v>494</v>
      </c>
      <c r="B13" s="319"/>
      <c r="C13" s="319"/>
      <c r="D13" s="319"/>
      <c r="E13" s="321">
        <f>E14+E22</f>
        <v>303031</v>
      </c>
      <c r="F13" s="364">
        <v>25400</v>
      </c>
      <c r="G13" s="151">
        <v>25400</v>
      </c>
    </row>
    <row r="14" spans="1:9" ht="80.25" customHeight="1" x14ac:dyDescent="0.3">
      <c r="A14" s="322" t="s">
        <v>547</v>
      </c>
      <c r="B14" s="330">
        <v>7100000000</v>
      </c>
      <c r="C14" s="323"/>
      <c r="D14" s="323"/>
      <c r="E14" s="324">
        <f>E15</f>
        <v>303031</v>
      </c>
      <c r="F14" s="364">
        <f>F15</f>
        <v>7700</v>
      </c>
      <c r="G14" s="151">
        <f>G15</f>
        <v>7700</v>
      </c>
    </row>
    <row r="15" spans="1:9" ht="56.25" customHeight="1" x14ac:dyDescent="0.3">
      <c r="A15" s="322" t="s">
        <v>478</v>
      </c>
      <c r="B15" s="330">
        <v>7110000000</v>
      </c>
      <c r="C15" s="323"/>
      <c r="D15" s="323"/>
      <c r="E15" s="324">
        <f>E16</f>
        <v>303031</v>
      </c>
      <c r="F15" s="364">
        <v>7700</v>
      </c>
      <c r="G15" s="151">
        <v>7700</v>
      </c>
    </row>
    <row r="16" spans="1:9" ht="71.25" customHeight="1" x14ac:dyDescent="0.3">
      <c r="A16" s="322" t="s">
        <v>221</v>
      </c>
      <c r="B16" s="330">
        <v>7110100000</v>
      </c>
      <c r="C16" s="323"/>
      <c r="D16" s="323"/>
      <c r="E16" s="324">
        <f>E17</f>
        <v>303031</v>
      </c>
      <c r="F16" s="364">
        <v>2000</v>
      </c>
      <c r="G16" s="152">
        <v>2000</v>
      </c>
    </row>
    <row r="17" spans="1:7" ht="57.75" customHeight="1" x14ac:dyDescent="0.3">
      <c r="A17" s="322" t="s">
        <v>222</v>
      </c>
      <c r="B17" s="330" t="s">
        <v>223</v>
      </c>
      <c r="C17" s="323"/>
      <c r="D17" s="323"/>
      <c r="E17" s="324">
        <f>E18</f>
        <v>303031</v>
      </c>
      <c r="F17" s="364">
        <v>2000</v>
      </c>
      <c r="G17" s="152">
        <v>2000</v>
      </c>
    </row>
    <row r="18" spans="1:7" ht="84" customHeight="1" x14ac:dyDescent="0.35">
      <c r="A18" s="325" t="s">
        <v>224</v>
      </c>
      <c r="B18" s="369" t="s">
        <v>223</v>
      </c>
      <c r="C18" s="323"/>
      <c r="D18" s="323"/>
      <c r="E18" s="324">
        <f>SUM(E20:E21:E19)</f>
        <v>303031</v>
      </c>
      <c r="F18" s="365">
        <f>F20</f>
        <v>3000</v>
      </c>
      <c r="G18" s="150">
        <f>G20</f>
        <v>3000</v>
      </c>
    </row>
    <row r="19" spans="1:7" ht="1.5" customHeight="1" x14ac:dyDescent="0.35">
      <c r="A19" s="325" t="s">
        <v>490</v>
      </c>
      <c r="B19" s="369" t="s">
        <v>223</v>
      </c>
      <c r="C19" s="326">
        <v>200</v>
      </c>
      <c r="D19" s="326">
        <v>310</v>
      </c>
      <c r="E19" s="327"/>
      <c r="F19" s="365"/>
      <c r="G19" s="150"/>
    </row>
    <row r="20" spans="1:7" ht="52.5" customHeight="1" x14ac:dyDescent="0.35">
      <c r="A20" s="325" t="s">
        <v>105</v>
      </c>
      <c r="B20" s="369" t="s">
        <v>223</v>
      </c>
      <c r="C20" s="326">
        <v>200</v>
      </c>
      <c r="D20" s="403" t="s">
        <v>106</v>
      </c>
      <c r="E20" s="327">
        <v>303031</v>
      </c>
      <c r="F20" s="339">
        <v>3000</v>
      </c>
      <c r="G20" s="151">
        <v>3000</v>
      </c>
    </row>
    <row r="21" spans="1:7" ht="48" hidden="1" customHeight="1" x14ac:dyDescent="0.35">
      <c r="A21" s="325" t="s">
        <v>102</v>
      </c>
      <c r="B21" s="369" t="s">
        <v>223</v>
      </c>
      <c r="C21" s="326">
        <v>200</v>
      </c>
      <c r="D21" s="403" t="s">
        <v>103</v>
      </c>
      <c r="E21" s="327"/>
      <c r="F21" s="339"/>
      <c r="G21" s="151"/>
    </row>
    <row r="22" spans="1:7" ht="0.75" hidden="1" customHeight="1" x14ac:dyDescent="0.3">
      <c r="A22" s="322"/>
      <c r="B22" s="330"/>
      <c r="C22" s="323"/>
      <c r="D22" s="323"/>
      <c r="E22" s="324"/>
      <c r="F22" s="339">
        <v>3000</v>
      </c>
      <c r="G22" s="151">
        <v>3000</v>
      </c>
    </row>
    <row r="23" spans="1:7" ht="24" hidden="1" customHeight="1" x14ac:dyDescent="0.3">
      <c r="A23" s="322"/>
      <c r="B23" s="330"/>
      <c r="C23" s="323"/>
      <c r="D23" s="323"/>
      <c r="E23" s="324"/>
      <c r="F23" s="363"/>
      <c r="G23" s="154"/>
    </row>
    <row r="24" spans="1:7" ht="22.5" hidden="1" customHeight="1" x14ac:dyDescent="0.3">
      <c r="A24" s="322"/>
      <c r="B24" s="330"/>
      <c r="C24" s="323"/>
      <c r="D24" s="323"/>
      <c r="E24" s="324"/>
      <c r="F24" s="364"/>
      <c r="G24" s="152"/>
    </row>
    <row r="25" spans="1:7" ht="17.25" hidden="1" customHeight="1" x14ac:dyDescent="0.3">
      <c r="A25" s="322"/>
      <c r="B25" s="330"/>
      <c r="C25" s="323"/>
      <c r="D25" s="323"/>
      <c r="E25" s="324"/>
      <c r="F25" s="364"/>
      <c r="G25" s="152"/>
    </row>
    <row r="26" spans="1:7" ht="26.25" hidden="1" customHeight="1" x14ac:dyDescent="0.35">
      <c r="A26" s="325"/>
      <c r="B26" s="369"/>
      <c r="C26" s="329"/>
      <c r="D26" s="328"/>
      <c r="E26" s="327"/>
      <c r="F26" s="365">
        <f>F27+F31+F29</f>
        <v>358140</v>
      </c>
      <c r="G26" s="153">
        <f>G27+G31+G29</f>
        <v>295330</v>
      </c>
    </row>
    <row r="27" spans="1:7" ht="21" hidden="1" customHeight="1" x14ac:dyDescent="0.35">
      <c r="A27" s="325"/>
      <c r="B27" s="369"/>
      <c r="C27" s="329"/>
      <c r="D27" s="328"/>
      <c r="E27" s="327"/>
      <c r="F27" s="339">
        <f>F28</f>
        <v>301640</v>
      </c>
      <c r="G27" s="151">
        <f>G28</f>
        <v>240830</v>
      </c>
    </row>
    <row r="28" spans="1:7" ht="43.5" hidden="1" customHeight="1" x14ac:dyDescent="0.35">
      <c r="A28" s="325"/>
      <c r="B28" s="369"/>
      <c r="C28" s="329"/>
      <c r="D28" s="328"/>
      <c r="E28" s="327"/>
      <c r="F28" s="339">
        <v>301640</v>
      </c>
      <c r="G28" s="151">
        <v>240830</v>
      </c>
    </row>
    <row r="29" spans="1:7" ht="24" hidden="1" customHeight="1" x14ac:dyDescent="0.35">
      <c r="A29" s="325"/>
      <c r="B29" s="369"/>
      <c r="C29" s="329"/>
      <c r="D29" s="328"/>
      <c r="E29" s="327"/>
      <c r="F29" s="339">
        <f>F30</f>
        <v>54500</v>
      </c>
      <c r="G29" s="151">
        <f>G30</f>
        <v>52500</v>
      </c>
    </row>
    <row r="30" spans="1:7" ht="39.6" customHeight="1" x14ac:dyDescent="0.3">
      <c r="A30" s="330" t="s">
        <v>229</v>
      </c>
      <c r="B30" s="334" t="s">
        <v>230</v>
      </c>
      <c r="C30" s="334"/>
      <c r="D30" s="334"/>
      <c r="E30" s="324">
        <f>E31+E55+E84+E120+E125+E165</f>
        <v>21471031.670000002</v>
      </c>
      <c r="F30" s="339">
        <v>54500</v>
      </c>
      <c r="G30" s="151">
        <v>52500</v>
      </c>
    </row>
    <row r="31" spans="1:7" ht="45" x14ac:dyDescent="0.25">
      <c r="A31" s="348" t="s">
        <v>231</v>
      </c>
      <c r="B31" s="360" t="s">
        <v>232</v>
      </c>
      <c r="C31" s="360"/>
      <c r="D31" s="360"/>
      <c r="E31" s="361">
        <f>E32+E35+E38+E43+E47+E51</f>
        <v>5916358.6799999997</v>
      </c>
      <c r="F31" s="339">
        <v>2000</v>
      </c>
      <c r="G31" s="151">
        <v>2000</v>
      </c>
    </row>
    <row r="32" spans="1:7" ht="23.25" x14ac:dyDescent="0.25">
      <c r="A32" s="331" t="s">
        <v>233</v>
      </c>
      <c r="B32" s="332" t="s">
        <v>234</v>
      </c>
      <c r="C32" s="332"/>
      <c r="D32" s="332"/>
      <c r="E32" s="333">
        <f>E33</f>
        <v>1032291</v>
      </c>
      <c r="F32" s="365" t="e">
        <f>F34+F36+F40+#REF!+#REF!+F37</f>
        <v>#REF!</v>
      </c>
      <c r="G32" s="153" t="e">
        <f>G34+G36+G40+#REF!+#REF!+G37</f>
        <v>#REF!</v>
      </c>
    </row>
    <row r="33" spans="1:7" ht="124.5" customHeight="1" x14ac:dyDescent="0.25">
      <c r="A33" s="331" t="s">
        <v>226</v>
      </c>
      <c r="B33" s="332" t="s">
        <v>234</v>
      </c>
      <c r="C33" s="332" t="s">
        <v>227</v>
      </c>
      <c r="D33" s="332"/>
      <c r="E33" s="333">
        <f>E34</f>
        <v>1032291</v>
      </c>
      <c r="F33" s="339">
        <f>F34</f>
        <v>813100</v>
      </c>
      <c r="G33" s="151">
        <f>G34</f>
        <v>814100</v>
      </c>
    </row>
    <row r="34" spans="1:7" ht="23.25" x14ac:dyDescent="0.25">
      <c r="A34" s="331" t="s">
        <v>113</v>
      </c>
      <c r="B34" s="332" t="s">
        <v>234</v>
      </c>
      <c r="C34" s="332" t="s">
        <v>227</v>
      </c>
      <c r="D34" s="332" t="s">
        <v>79</v>
      </c>
      <c r="E34" s="333">
        <v>1032291</v>
      </c>
      <c r="F34" s="339">
        <v>813100</v>
      </c>
      <c r="G34" s="151">
        <v>814100</v>
      </c>
    </row>
    <row r="35" spans="1:7" ht="35.25" customHeight="1" x14ac:dyDescent="0.25">
      <c r="A35" s="331" t="s">
        <v>233</v>
      </c>
      <c r="B35" s="332" t="s">
        <v>235</v>
      </c>
      <c r="C35" s="332"/>
      <c r="D35" s="332"/>
      <c r="E35" s="333">
        <f>E36</f>
        <v>3538920</v>
      </c>
      <c r="F35" s="339">
        <v>3000</v>
      </c>
      <c r="G35" s="151">
        <v>3000</v>
      </c>
    </row>
    <row r="36" spans="1:7" ht="116.25" x14ac:dyDescent="0.25">
      <c r="A36" s="331" t="s">
        <v>226</v>
      </c>
      <c r="B36" s="332" t="s">
        <v>235</v>
      </c>
      <c r="C36" s="332" t="s">
        <v>227</v>
      </c>
      <c r="D36" s="332"/>
      <c r="E36" s="333">
        <f>E37</f>
        <v>3538920</v>
      </c>
      <c r="F36" s="339">
        <v>3000</v>
      </c>
      <c r="G36" s="151">
        <v>3000</v>
      </c>
    </row>
    <row r="37" spans="1:7" ht="53.45" customHeight="1" x14ac:dyDescent="0.25">
      <c r="A37" s="331" t="s">
        <v>236</v>
      </c>
      <c r="B37" s="332" t="s">
        <v>235</v>
      </c>
      <c r="C37" s="332" t="s">
        <v>227</v>
      </c>
      <c r="D37" s="332" t="s">
        <v>81</v>
      </c>
      <c r="E37" s="333">
        <v>3538920</v>
      </c>
      <c r="F37" s="339">
        <f>F38</f>
        <v>264700</v>
      </c>
      <c r="G37" s="151">
        <f>G38</f>
        <v>265700</v>
      </c>
    </row>
    <row r="38" spans="1:7" ht="23.25" x14ac:dyDescent="0.25">
      <c r="A38" s="331" t="s">
        <v>237</v>
      </c>
      <c r="B38" s="332" t="s">
        <v>238</v>
      </c>
      <c r="C38" s="332"/>
      <c r="D38" s="332"/>
      <c r="E38" s="333">
        <f>E39+E41</f>
        <v>1003452.68</v>
      </c>
      <c r="F38" s="339">
        <v>264700</v>
      </c>
      <c r="G38" s="151">
        <v>265700</v>
      </c>
    </row>
    <row r="39" spans="1:7" ht="46.5" x14ac:dyDescent="0.25">
      <c r="A39" s="325" t="s">
        <v>224</v>
      </c>
      <c r="B39" s="332" t="s">
        <v>238</v>
      </c>
      <c r="C39" s="332" t="s">
        <v>228</v>
      </c>
      <c r="D39" s="332"/>
      <c r="E39" s="333">
        <f>E40</f>
        <v>990452.68</v>
      </c>
      <c r="F39" s="339">
        <f>F40</f>
        <v>135400</v>
      </c>
      <c r="G39" s="151">
        <f>G40</f>
        <v>134600</v>
      </c>
    </row>
    <row r="40" spans="1:7" ht="23.25" x14ac:dyDescent="0.25">
      <c r="A40" s="331" t="s">
        <v>236</v>
      </c>
      <c r="B40" s="332" t="s">
        <v>238</v>
      </c>
      <c r="C40" s="332" t="s">
        <v>228</v>
      </c>
      <c r="D40" s="332" t="s">
        <v>81</v>
      </c>
      <c r="E40" s="333">
        <v>990452.68</v>
      </c>
      <c r="F40" s="339">
        <v>135400</v>
      </c>
      <c r="G40" s="151">
        <v>134600</v>
      </c>
    </row>
    <row r="41" spans="1:7" ht="23.25" x14ac:dyDescent="0.25">
      <c r="A41" s="370" t="s">
        <v>240</v>
      </c>
      <c r="B41" s="332" t="s">
        <v>336</v>
      </c>
      <c r="C41" s="332" t="s">
        <v>241</v>
      </c>
      <c r="D41" s="332"/>
      <c r="E41" s="333">
        <f>E42</f>
        <v>13000</v>
      </c>
      <c r="F41" s="339">
        <f>F42</f>
        <v>1000</v>
      </c>
      <c r="G41" s="151">
        <f>G42</f>
        <v>1000</v>
      </c>
    </row>
    <row r="42" spans="1:7" ht="23.25" x14ac:dyDescent="0.25">
      <c r="A42" s="331" t="s">
        <v>236</v>
      </c>
      <c r="B42" s="332" t="s">
        <v>336</v>
      </c>
      <c r="C42" s="332" t="s">
        <v>241</v>
      </c>
      <c r="D42" s="332" t="s">
        <v>81</v>
      </c>
      <c r="E42" s="333">
        <v>13000</v>
      </c>
      <c r="F42" s="339">
        <v>1000</v>
      </c>
      <c r="G42" s="151">
        <v>1000</v>
      </c>
    </row>
    <row r="43" spans="1:7" ht="71.25" customHeight="1" x14ac:dyDescent="0.3">
      <c r="A43" s="340" t="s">
        <v>355</v>
      </c>
      <c r="B43" s="360" t="s">
        <v>356</v>
      </c>
      <c r="C43" s="360"/>
      <c r="D43" s="360"/>
      <c r="E43" s="361">
        <f>E44</f>
        <v>60000</v>
      </c>
      <c r="F43" s="339">
        <v>1000</v>
      </c>
      <c r="G43" s="151">
        <v>1000</v>
      </c>
    </row>
    <row r="44" spans="1:7" ht="90" x14ac:dyDescent="0.25">
      <c r="A44" s="322" t="s">
        <v>496</v>
      </c>
      <c r="B44" s="360" t="s">
        <v>357</v>
      </c>
      <c r="C44" s="360"/>
      <c r="D44" s="360"/>
      <c r="E44" s="361">
        <f>E45</f>
        <v>60000</v>
      </c>
      <c r="F44" s="339">
        <f>F45</f>
        <v>1000</v>
      </c>
      <c r="G44" s="151">
        <f>G45</f>
        <v>1000</v>
      </c>
    </row>
    <row r="45" spans="1:7" ht="46.5" x14ac:dyDescent="0.25">
      <c r="A45" s="325" t="s">
        <v>224</v>
      </c>
      <c r="B45" s="360" t="s">
        <v>357</v>
      </c>
      <c r="C45" s="332" t="s">
        <v>228</v>
      </c>
      <c r="D45" s="332"/>
      <c r="E45" s="333">
        <f>E46</f>
        <v>60000</v>
      </c>
      <c r="F45" s="339">
        <v>1000</v>
      </c>
      <c r="G45" s="151">
        <v>1000</v>
      </c>
    </row>
    <row r="46" spans="1:7" s="146" customFormat="1" ht="23.25" x14ac:dyDescent="0.25">
      <c r="A46" s="331" t="s">
        <v>185</v>
      </c>
      <c r="B46" s="360" t="s">
        <v>357</v>
      </c>
      <c r="C46" s="332" t="s">
        <v>228</v>
      </c>
      <c r="D46" s="332" t="s">
        <v>182</v>
      </c>
      <c r="E46" s="333">
        <v>60000</v>
      </c>
      <c r="F46" s="365">
        <v>90700</v>
      </c>
      <c r="G46" s="150">
        <v>90700</v>
      </c>
    </row>
    <row r="47" spans="1:7" ht="33.75" customHeight="1" x14ac:dyDescent="0.3">
      <c r="A47" s="340" t="s">
        <v>358</v>
      </c>
      <c r="B47" s="360" t="s">
        <v>360</v>
      </c>
      <c r="C47" s="360"/>
      <c r="D47" s="360"/>
      <c r="E47" s="361">
        <f>E48</f>
        <v>276695</v>
      </c>
      <c r="F47" s="339">
        <v>1000</v>
      </c>
      <c r="G47" s="151">
        <v>1000</v>
      </c>
    </row>
    <row r="48" spans="1:7" ht="67.5" x14ac:dyDescent="0.25">
      <c r="A48" s="342" t="s">
        <v>359</v>
      </c>
      <c r="B48" s="360" t="s">
        <v>361</v>
      </c>
      <c r="C48" s="360"/>
      <c r="D48" s="360"/>
      <c r="E48" s="361">
        <f>E49</f>
        <v>276695</v>
      </c>
      <c r="F48" s="339">
        <f>F49</f>
        <v>1000</v>
      </c>
      <c r="G48" s="151">
        <f>G49</f>
        <v>1000</v>
      </c>
    </row>
    <row r="49" spans="1:7" ht="46.5" x14ac:dyDescent="0.25">
      <c r="A49" s="325" t="s">
        <v>224</v>
      </c>
      <c r="B49" s="360" t="s">
        <v>361</v>
      </c>
      <c r="C49" s="332" t="s">
        <v>362</v>
      </c>
      <c r="D49" s="332"/>
      <c r="E49" s="333">
        <f>E50</f>
        <v>276695</v>
      </c>
      <c r="F49" s="339">
        <v>1000</v>
      </c>
      <c r="G49" s="151">
        <v>1000</v>
      </c>
    </row>
    <row r="50" spans="1:7" s="146" customFormat="1" ht="23.25" x14ac:dyDescent="0.25">
      <c r="A50" s="331" t="s">
        <v>168</v>
      </c>
      <c r="B50" s="360" t="s">
        <v>361</v>
      </c>
      <c r="C50" s="332" t="s">
        <v>362</v>
      </c>
      <c r="D50" s="332" t="s">
        <v>171</v>
      </c>
      <c r="E50" s="333">
        <v>276695</v>
      </c>
      <c r="F50" s="365">
        <v>90700</v>
      </c>
      <c r="G50" s="150">
        <v>90700</v>
      </c>
    </row>
    <row r="51" spans="1:7" ht="36" customHeight="1" x14ac:dyDescent="0.25">
      <c r="A51" s="343" t="s">
        <v>363</v>
      </c>
      <c r="B51" s="360" t="s">
        <v>364</v>
      </c>
      <c r="C51" s="360"/>
      <c r="D51" s="360"/>
      <c r="E51" s="361">
        <f>E52</f>
        <v>5000</v>
      </c>
      <c r="F51" s="339">
        <v>1000</v>
      </c>
      <c r="G51" s="151">
        <v>1000</v>
      </c>
    </row>
    <row r="52" spans="1:7" ht="90" x14ac:dyDescent="0.25">
      <c r="A52" s="322" t="s">
        <v>496</v>
      </c>
      <c r="B52" s="360" t="s">
        <v>365</v>
      </c>
      <c r="C52" s="360"/>
      <c r="D52" s="360"/>
      <c r="E52" s="361">
        <f>E53</f>
        <v>5000</v>
      </c>
      <c r="F52" s="339">
        <f>F53</f>
        <v>1000</v>
      </c>
      <c r="G52" s="151">
        <f>G53</f>
        <v>1000</v>
      </c>
    </row>
    <row r="53" spans="1:7" ht="46.5" x14ac:dyDescent="0.25">
      <c r="A53" s="325" t="s">
        <v>224</v>
      </c>
      <c r="B53" s="360" t="s">
        <v>365</v>
      </c>
      <c r="C53" s="332" t="s">
        <v>228</v>
      </c>
      <c r="D53" s="332"/>
      <c r="E53" s="333">
        <f>E54</f>
        <v>5000</v>
      </c>
      <c r="F53" s="339">
        <v>1000</v>
      </c>
      <c r="G53" s="151">
        <v>1000</v>
      </c>
    </row>
    <row r="54" spans="1:7" s="146" customFormat="1" ht="46.5" x14ac:dyDescent="0.25">
      <c r="A54" s="344" t="s">
        <v>218</v>
      </c>
      <c r="B54" s="360" t="s">
        <v>365</v>
      </c>
      <c r="C54" s="332" t="s">
        <v>228</v>
      </c>
      <c r="D54" s="332" t="s">
        <v>217</v>
      </c>
      <c r="E54" s="333">
        <v>5000</v>
      </c>
      <c r="F54" s="365">
        <v>90700</v>
      </c>
      <c r="G54" s="150">
        <v>90700</v>
      </c>
    </row>
    <row r="55" spans="1:7" ht="45" x14ac:dyDescent="0.25">
      <c r="A55" s="371" t="s">
        <v>242</v>
      </c>
      <c r="B55" s="360" t="s">
        <v>243</v>
      </c>
      <c r="C55" s="360"/>
      <c r="D55" s="360"/>
      <c r="E55" s="361">
        <f>E62+E72+E76+E68</f>
        <v>33100</v>
      </c>
      <c r="F55" s="339" t="e">
        <f>#REF!</f>
        <v>#REF!</v>
      </c>
      <c r="G55" s="151" t="e">
        <f>#REF!</f>
        <v>#REF!</v>
      </c>
    </row>
    <row r="56" spans="1:7" s="146" customFormat="1" ht="25.5" hidden="1" customHeight="1" x14ac:dyDescent="0.25">
      <c r="A56" s="372" t="s">
        <v>248</v>
      </c>
      <c r="B56" s="360" t="s">
        <v>249</v>
      </c>
      <c r="C56" s="360"/>
      <c r="D56" s="360"/>
      <c r="E56" s="361">
        <f>E57+E60+E77</f>
        <v>20000</v>
      </c>
      <c r="F56" s="365">
        <v>0</v>
      </c>
      <c r="G56" s="150">
        <v>0</v>
      </c>
    </row>
    <row r="57" spans="1:7" ht="45" hidden="1" x14ac:dyDescent="0.25">
      <c r="A57" s="348" t="s">
        <v>250</v>
      </c>
      <c r="B57" s="360" t="s">
        <v>251</v>
      </c>
      <c r="C57" s="360"/>
      <c r="D57" s="360"/>
      <c r="E57" s="361">
        <f>E58</f>
        <v>0</v>
      </c>
      <c r="F57" s="365">
        <f>F58+F76+F77+F61</f>
        <v>166000</v>
      </c>
      <c r="G57" s="153">
        <f>G58+G76+G77+G61</f>
        <v>172450</v>
      </c>
    </row>
    <row r="58" spans="1:7" ht="116.25" hidden="1" x14ac:dyDescent="0.25">
      <c r="A58" s="325" t="s">
        <v>226</v>
      </c>
      <c r="B58" s="332" t="s">
        <v>251</v>
      </c>
      <c r="C58" s="332" t="s">
        <v>227</v>
      </c>
      <c r="D58" s="332"/>
      <c r="E58" s="333">
        <f>E59</f>
        <v>0</v>
      </c>
      <c r="F58" s="339">
        <f>F59</f>
        <v>120000</v>
      </c>
      <c r="G58" s="151">
        <f>G59</f>
        <v>128000</v>
      </c>
    </row>
    <row r="59" spans="1:7" ht="23.25" hidden="1" x14ac:dyDescent="0.25">
      <c r="A59" s="331" t="s">
        <v>90</v>
      </c>
      <c r="B59" s="332" t="s">
        <v>251</v>
      </c>
      <c r="C59" s="332" t="s">
        <v>227</v>
      </c>
      <c r="D59" s="332" t="s">
        <v>252</v>
      </c>
      <c r="E59" s="333"/>
      <c r="F59" s="339">
        <v>120000</v>
      </c>
      <c r="G59" s="151">
        <v>128000</v>
      </c>
    </row>
    <row r="60" spans="1:7" ht="45" hidden="1" x14ac:dyDescent="0.25">
      <c r="A60" s="348" t="s">
        <v>253</v>
      </c>
      <c r="B60" s="360" t="s">
        <v>254</v>
      </c>
      <c r="C60" s="360"/>
      <c r="D60" s="360"/>
      <c r="E60" s="361">
        <f>E61</f>
        <v>10000</v>
      </c>
      <c r="F60" s="339">
        <f>F61</f>
        <v>36000</v>
      </c>
      <c r="G60" s="151">
        <f>G61</f>
        <v>36450</v>
      </c>
    </row>
    <row r="61" spans="1:7" ht="46.5" hidden="1" x14ac:dyDescent="0.25">
      <c r="A61" s="370" t="s">
        <v>239</v>
      </c>
      <c r="B61" s="332" t="s">
        <v>254</v>
      </c>
      <c r="C61" s="332" t="s">
        <v>228</v>
      </c>
      <c r="D61" s="332"/>
      <c r="E61" s="333">
        <f>E76</f>
        <v>10000</v>
      </c>
      <c r="F61" s="339">
        <v>36000</v>
      </c>
      <c r="G61" s="151">
        <v>36450</v>
      </c>
    </row>
    <row r="62" spans="1:7" ht="71.25" customHeight="1" x14ac:dyDescent="0.25">
      <c r="A62" s="371" t="s">
        <v>338</v>
      </c>
      <c r="B62" s="360" t="s">
        <v>337</v>
      </c>
      <c r="C62" s="360"/>
      <c r="D62" s="360"/>
      <c r="E62" s="361">
        <f>E63+E66</f>
        <v>21100</v>
      </c>
      <c r="F62" s="339">
        <v>1000</v>
      </c>
      <c r="G62" s="151">
        <v>1000</v>
      </c>
    </row>
    <row r="63" spans="1:7" ht="90" x14ac:dyDescent="0.25">
      <c r="A63" s="322" t="s">
        <v>496</v>
      </c>
      <c r="B63" s="360" t="s">
        <v>339</v>
      </c>
      <c r="C63" s="360"/>
      <c r="D63" s="360"/>
      <c r="E63" s="361">
        <f>E64</f>
        <v>21100</v>
      </c>
      <c r="F63" s="339">
        <f>F64</f>
        <v>1000</v>
      </c>
      <c r="G63" s="151">
        <f>G64</f>
        <v>1000</v>
      </c>
    </row>
    <row r="64" spans="1:7" ht="46.5" x14ac:dyDescent="0.25">
      <c r="A64" s="325" t="s">
        <v>224</v>
      </c>
      <c r="B64" s="332" t="s">
        <v>339</v>
      </c>
      <c r="C64" s="332" t="s">
        <v>228</v>
      </c>
      <c r="D64" s="332"/>
      <c r="E64" s="333">
        <f>E65</f>
        <v>21100</v>
      </c>
      <c r="F64" s="339">
        <v>1000</v>
      </c>
      <c r="G64" s="151">
        <v>1000</v>
      </c>
    </row>
    <row r="65" spans="1:7" s="146" customFormat="1" ht="69.75" x14ac:dyDescent="0.25">
      <c r="A65" s="331" t="s">
        <v>497</v>
      </c>
      <c r="B65" s="332" t="s">
        <v>339</v>
      </c>
      <c r="C65" s="332" t="s">
        <v>228</v>
      </c>
      <c r="D65" s="332" t="s">
        <v>91</v>
      </c>
      <c r="E65" s="333">
        <v>21100</v>
      </c>
      <c r="F65" s="365">
        <v>90700</v>
      </c>
      <c r="G65" s="150">
        <v>90700</v>
      </c>
    </row>
    <row r="66" spans="1:7" ht="23.25" x14ac:dyDescent="0.25">
      <c r="A66" s="370" t="s">
        <v>240</v>
      </c>
      <c r="B66" s="332" t="s">
        <v>339</v>
      </c>
      <c r="C66" s="332" t="s">
        <v>241</v>
      </c>
      <c r="D66" s="332"/>
      <c r="E66" s="333">
        <f>E67</f>
        <v>0</v>
      </c>
      <c r="F66" s="339">
        <f>F67</f>
        <v>1000</v>
      </c>
      <c r="G66" s="151">
        <f>G67</f>
        <v>1000</v>
      </c>
    </row>
    <row r="67" spans="1:7" ht="77.25" customHeight="1" x14ac:dyDescent="0.25">
      <c r="A67" s="331" t="s">
        <v>497</v>
      </c>
      <c r="B67" s="332" t="s">
        <v>339</v>
      </c>
      <c r="C67" s="332" t="s">
        <v>241</v>
      </c>
      <c r="D67" s="332" t="s">
        <v>91</v>
      </c>
      <c r="E67" s="333">
        <v>0</v>
      </c>
      <c r="F67" s="339">
        <v>1000</v>
      </c>
      <c r="G67" s="151">
        <v>1000</v>
      </c>
    </row>
    <row r="68" spans="1:7" ht="45" x14ac:dyDescent="0.25">
      <c r="A68" s="371" t="s">
        <v>244</v>
      </c>
      <c r="B68" s="360" t="s">
        <v>245</v>
      </c>
      <c r="C68" s="360"/>
      <c r="D68" s="360"/>
      <c r="E68" s="361">
        <f>E69</f>
        <v>1000</v>
      </c>
      <c r="F68" s="339">
        <v>1000</v>
      </c>
      <c r="G68" s="151">
        <v>1000</v>
      </c>
    </row>
    <row r="69" spans="1:7" ht="90" x14ac:dyDescent="0.25">
      <c r="A69" s="322" t="s">
        <v>496</v>
      </c>
      <c r="B69" s="360" t="s">
        <v>247</v>
      </c>
      <c r="C69" s="360"/>
      <c r="D69" s="360"/>
      <c r="E69" s="361">
        <f>E70</f>
        <v>1000</v>
      </c>
      <c r="F69" s="339">
        <f>F70</f>
        <v>1000</v>
      </c>
      <c r="G69" s="151">
        <f>G70</f>
        <v>1000</v>
      </c>
    </row>
    <row r="70" spans="1:7" ht="46.5" x14ac:dyDescent="0.25">
      <c r="A70" s="325" t="s">
        <v>224</v>
      </c>
      <c r="B70" s="332" t="s">
        <v>247</v>
      </c>
      <c r="C70" s="332" t="s">
        <v>228</v>
      </c>
      <c r="D70" s="332"/>
      <c r="E70" s="333">
        <f>E71</f>
        <v>1000</v>
      </c>
      <c r="F70" s="339">
        <v>1000</v>
      </c>
      <c r="G70" s="151">
        <v>1000</v>
      </c>
    </row>
    <row r="71" spans="1:7" s="146" customFormat="1" ht="23.25" x14ac:dyDescent="0.25">
      <c r="A71" s="331" t="s">
        <v>492</v>
      </c>
      <c r="B71" s="332" t="s">
        <v>247</v>
      </c>
      <c r="C71" s="332" t="s">
        <v>228</v>
      </c>
      <c r="D71" s="332" t="s">
        <v>89</v>
      </c>
      <c r="E71" s="333">
        <v>1000</v>
      </c>
      <c r="F71" s="365">
        <v>90700</v>
      </c>
      <c r="G71" s="150">
        <v>90700</v>
      </c>
    </row>
    <row r="72" spans="1:7" ht="45" x14ac:dyDescent="0.25">
      <c r="A72" s="371" t="s">
        <v>342</v>
      </c>
      <c r="B72" s="360" t="s">
        <v>340</v>
      </c>
      <c r="C72" s="360"/>
      <c r="D72" s="360"/>
      <c r="E72" s="361">
        <f>E73</f>
        <v>1000</v>
      </c>
      <c r="F72" s="339">
        <v>1000</v>
      </c>
      <c r="G72" s="151">
        <v>1000</v>
      </c>
    </row>
    <row r="73" spans="1:7" ht="90" x14ac:dyDescent="0.25">
      <c r="A73" s="322" t="s">
        <v>496</v>
      </c>
      <c r="B73" s="360" t="s">
        <v>341</v>
      </c>
      <c r="C73" s="360"/>
      <c r="D73" s="360"/>
      <c r="E73" s="361">
        <f>E74</f>
        <v>1000</v>
      </c>
      <c r="F73" s="339">
        <f>F74</f>
        <v>1000</v>
      </c>
      <c r="G73" s="151">
        <f>G74</f>
        <v>1000</v>
      </c>
    </row>
    <row r="74" spans="1:7" ht="46.5" x14ac:dyDescent="0.25">
      <c r="A74" s="325" t="s">
        <v>224</v>
      </c>
      <c r="B74" s="332" t="s">
        <v>341</v>
      </c>
      <c r="C74" s="332" t="s">
        <v>228</v>
      </c>
      <c r="D74" s="332"/>
      <c r="E74" s="333">
        <f>E75</f>
        <v>1000</v>
      </c>
      <c r="F74" s="339">
        <v>1000</v>
      </c>
      <c r="G74" s="151">
        <v>1000</v>
      </c>
    </row>
    <row r="75" spans="1:7" s="146" customFormat="1" ht="23.25" x14ac:dyDescent="0.25">
      <c r="A75" s="331" t="s">
        <v>266</v>
      </c>
      <c r="B75" s="332" t="s">
        <v>341</v>
      </c>
      <c r="C75" s="332" t="s">
        <v>228</v>
      </c>
      <c r="D75" s="332" t="s">
        <v>95</v>
      </c>
      <c r="E75" s="333">
        <v>1000</v>
      </c>
      <c r="F75" s="365">
        <v>90700</v>
      </c>
      <c r="G75" s="150">
        <v>90700</v>
      </c>
    </row>
    <row r="76" spans="1:7" ht="48.75" customHeight="1" x14ac:dyDescent="0.25">
      <c r="A76" s="348" t="s">
        <v>343</v>
      </c>
      <c r="B76" s="360" t="s">
        <v>249</v>
      </c>
      <c r="C76" s="332"/>
      <c r="D76" s="332"/>
      <c r="E76" s="361">
        <f>E77</f>
        <v>10000</v>
      </c>
      <c r="F76" s="339">
        <v>1000</v>
      </c>
      <c r="G76" s="151">
        <v>1000</v>
      </c>
    </row>
    <row r="77" spans="1:7" ht="90" x14ac:dyDescent="0.25">
      <c r="A77" s="322" t="s">
        <v>496</v>
      </c>
      <c r="B77" s="360" t="s">
        <v>255</v>
      </c>
      <c r="C77" s="360"/>
      <c r="D77" s="360"/>
      <c r="E77" s="361">
        <f>E78</f>
        <v>10000</v>
      </c>
      <c r="F77" s="339">
        <v>9000</v>
      </c>
      <c r="G77" s="151">
        <f>G78</f>
        <v>7000</v>
      </c>
    </row>
    <row r="78" spans="1:7" ht="46.5" x14ac:dyDescent="0.25">
      <c r="A78" s="325" t="s">
        <v>224</v>
      </c>
      <c r="B78" s="332" t="s">
        <v>255</v>
      </c>
      <c r="C78" s="332" t="s">
        <v>228</v>
      </c>
      <c r="D78" s="332"/>
      <c r="E78" s="333">
        <f>E79</f>
        <v>10000</v>
      </c>
      <c r="F78" s="339">
        <v>9000</v>
      </c>
      <c r="G78" s="151">
        <v>7000</v>
      </c>
    </row>
    <row r="79" spans="1:7" ht="81.75" customHeight="1" x14ac:dyDescent="0.25">
      <c r="A79" s="331" t="s">
        <v>497</v>
      </c>
      <c r="B79" s="332" t="s">
        <v>255</v>
      </c>
      <c r="C79" s="332" t="s">
        <v>228</v>
      </c>
      <c r="D79" s="332" t="s">
        <v>91</v>
      </c>
      <c r="E79" s="333">
        <v>10000</v>
      </c>
      <c r="F79" s="339">
        <f>F80</f>
        <v>1000</v>
      </c>
      <c r="G79" s="151">
        <f>G80</f>
        <v>1000</v>
      </c>
    </row>
    <row r="80" spans="1:7" ht="45" hidden="1" x14ac:dyDescent="0.25">
      <c r="A80" s="372" t="s">
        <v>256</v>
      </c>
      <c r="B80" s="360" t="s">
        <v>257</v>
      </c>
      <c r="C80" s="360"/>
      <c r="D80" s="360"/>
      <c r="E80" s="361">
        <f>E82</f>
        <v>0</v>
      </c>
      <c r="F80" s="339">
        <v>1000</v>
      </c>
      <c r="G80" s="151">
        <v>1000</v>
      </c>
    </row>
    <row r="81" spans="1:7" ht="90" hidden="1" x14ac:dyDescent="0.25">
      <c r="A81" s="322" t="s">
        <v>246</v>
      </c>
      <c r="B81" s="360" t="s">
        <v>258</v>
      </c>
      <c r="C81" s="360"/>
      <c r="D81" s="360"/>
      <c r="E81" s="361">
        <f>E82</f>
        <v>0</v>
      </c>
      <c r="F81" s="339"/>
      <c r="G81" s="151"/>
    </row>
    <row r="82" spans="1:7" ht="46.5" hidden="1" x14ac:dyDescent="0.25">
      <c r="A82" s="370" t="s">
        <v>239</v>
      </c>
      <c r="B82" s="332" t="s">
        <v>258</v>
      </c>
      <c r="C82" s="332" t="s">
        <v>228</v>
      </c>
      <c r="D82" s="332"/>
      <c r="E82" s="333">
        <f>E83</f>
        <v>0</v>
      </c>
      <c r="F82" s="339"/>
      <c r="G82" s="151"/>
    </row>
    <row r="83" spans="1:7" ht="46.5" hidden="1" x14ac:dyDescent="0.25">
      <c r="A83" s="331" t="s">
        <v>259</v>
      </c>
      <c r="B83" s="332" t="s">
        <v>258</v>
      </c>
      <c r="C83" s="332" t="s">
        <v>228</v>
      </c>
      <c r="D83" s="332" t="s">
        <v>260</v>
      </c>
      <c r="E83" s="333"/>
      <c r="F83" s="339"/>
      <c r="G83" s="151"/>
    </row>
    <row r="84" spans="1:7" ht="45" x14ac:dyDescent="0.25">
      <c r="A84" s="372" t="s">
        <v>261</v>
      </c>
      <c r="B84" s="360" t="s">
        <v>262</v>
      </c>
      <c r="C84" s="360"/>
      <c r="D84" s="360"/>
      <c r="E84" s="361">
        <f>E85+E116</f>
        <v>442423.99</v>
      </c>
      <c r="F84" s="339"/>
      <c r="G84" s="151"/>
    </row>
    <row r="85" spans="1:7" ht="45" x14ac:dyDescent="0.25">
      <c r="A85" s="372" t="s">
        <v>263</v>
      </c>
      <c r="B85" s="360" t="s">
        <v>264</v>
      </c>
      <c r="C85" s="360"/>
      <c r="D85" s="360"/>
      <c r="E85" s="361">
        <f>E86+E96+E106</f>
        <v>442423.99</v>
      </c>
      <c r="F85" s="365">
        <f>F87+F119+F116</f>
        <v>80180</v>
      </c>
      <c r="G85" s="153">
        <f>G87+G119+G116</f>
        <v>80200</v>
      </c>
    </row>
    <row r="86" spans="1:7" ht="90" x14ac:dyDescent="0.25">
      <c r="A86" s="322" t="s">
        <v>496</v>
      </c>
      <c r="B86" s="360" t="s">
        <v>265</v>
      </c>
      <c r="C86" s="360"/>
      <c r="D86" s="360"/>
      <c r="E86" s="361">
        <f>E87</f>
        <v>366223.99</v>
      </c>
      <c r="F86" s="339">
        <f>F87+F116+F119</f>
        <v>80180</v>
      </c>
      <c r="G86" s="151">
        <v>80200</v>
      </c>
    </row>
    <row r="87" spans="1:7" ht="58.5" customHeight="1" x14ac:dyDescent="0.25">
      <c r="A87" s="370" t="s">
        <v>498</v>
      </c>
      <c r="B87" s="332" t="s">
        <v>265</v>
      </c>
      <c r="C87" s="332" t="s">
        <v>228</v>
      </c>
      <c r="D87" s="332"/>
      <c r="E87" s="333">
        <f>E95</f>
        <v>366223.99</v>
      </c>
      <c r="F87" s="339">
        <v>60000</v>
      </c>
      <c r="G87" s="151">
        <v>60000</v>
      </c>
    </row>
    <row r="88" spans="1:7" ht="16.5" hidden="1" customHeight="1" thickBot="1" x14ac:dyDescent="0.3">
      <c r="A88" s="331" t="s">
        <v>266</v>
      </c>
      <c r="B88" s="332" t="s">
        <v>265</v>
      </c>
      <c r="C88" s="332" t="s">
        <v>228</v>
      </c>
      <c r="D88" s="332" t="s">
        <v>95</v>
      </c>
      <c r="E88" s="333">
        <v>1247500</v>
      </c>
      <c r="F88" s="339"/>
      <c r="G88" s="151"/>
    </row>
    <row r="89" spans="1:7" ht="63.75" hidden="1" customHeight="1" thickBot="1" x14ac:dyDescent="0.3">
      <c r="A89" s="322" t="s">
        <v>246</v>
      </c>
      <c r="B89" s="360" t="s">
        <v>267</v>
      </c>
      <c r="C89" s="360"/>
      <c r="D89" s="360"/>
      <c r="E89" s="361">
        <f>E90</f>
        <v>100000</v>
      </c>
      <c r="F89" s="339"/>
      <c r="G89" s="151"/>
    </row>
    <row r="90" spans="1:7" ht="16.5" hidden="1" customHeight="1" thickBot="1" x14ac:dyDescent="0.3">
      <c r="A90" s="370" t="s">
        <v>239</v>
      </c>
      <c r="B90" s="332" t="s">
        <v>267</v>
      </c>
      <c r="C90" s="332" t="s">
        <v>228</v>
      </c>
      <c r="D90" s="332"/>
      <c r="E90" s="333">
        <f>E91</f>
        <v>100000</v>
      </c>
      <c r="F90" s="363"/>
      <c r="G90" s="154"/>
    </row>
    <row r="91" spans="1:7" ht="16.5" hidden="1" customHeight="1" thickBot="1" x14ac:dyDescent="0.3">
      <c r="A91" s="331" t="s">
        <v>266</v>
      </c>
      <c r="B91" s="332" t="s">
        <v>267</v>
      </c>
      <c r="C91" s="332" t="s">
        <v>228</v>
      </c>
      <c r="D91" s="332" t="s">
        <v>95</v>
      </c>
      <c r="E91" s="333">
        <v>100000</v>
      </c>
      <c r="F91" s="339"/>
      <c r="G91" s="151"/>
    </row>
    <row r="92" spans="1:7" ht="16.5" hidden="1" customHeight="1" thickBot="1" x14ac:dyDescent="0.3">
      <c r="A92" s="372" t="s">
        <v>268</v>
      </c>
      <c r="B92" s="360" t="s">
        <v>269</v>
      </c>
      <c r="C92" s="360"/>
      <c r="D92" s="360"/>
      <c r="E92" s="361">
        <f>E94</f>
        <v>366223.99</v>
      </c>
      <c r="F92" s="339"/>
      <c r="G92" s="151"/>
    </row>
    <row r="93" spans="1:7" ht="63.75" hidden="1" customHeight="1" thickBot="1" x14ac:dyDescent="0.3">
      <c r="A93" s="322" t="s">
        <v>246</v>
      </c>
      <c r="B93" s="360" t="s">
        <v>270</v>
      </c>
      <c r="C93" s="360"/>
      <c r="D93" s="360"/>
      <c r="E93" s="361">
        <f>E94</f>
        <v>366223.99</v>
      </c>
      <c r="F93" s="365"/>
      <c r="G93" s="150"/>
    </row>
    <row r="94" spans="1:7" ht="16.5" hidden="1" customHeight="1" thickBot="1" x14ac:dyDescent="0.3">
      <c r="A94" s="370" t="s">
        <v>239</v>
      </c>
      <c r="B94" s="332" t="s">
        <v>270</v>
      </c>
      <c r="C94" s="332" t="s">
        <v>228</v>
      </c>
      <c r="D94" s="332"/>
      <c r="E94" s="333">
        <f>E95</f>
        <v>366223.99</v>
      </c>
      <c r="F94" s="339"/>
      <c r="G94" s="151"/>
    </row>
    <row r="95" spans="1:7" ht="39" customHeight="1" x14ac:dyDescent="0.25">
      <c r="A95" s="331" t="s">
        <v>266</v>
      </c>
      <c r="B95" s="332" t="s">
        <v>265</v>
      </c>
      <c r="C95" s="332" t="s">
        <v>228</v>
      </c>
      <c r="D95" s="332" t="s">
        <v>95</v>
      </c>
      <c r="E95" s="333">
        <v>366223.99</v>
      </c>
      <c r="F95" s="339"/>
      <c r="G95" s="151"/>
    </row>
    <row r="96" spans="1:7" ht="90" hidden="1" x14ac:dyDescent="0.25">
      <c r="A96" s="322" t="s">
        <v>496</v>
      </c>
      <c r="B96" s="360" t="s">
        <v>267</v>
      </c>
      <c r="C96" s="360"/>
      <c r="D96" s="360"/>
      <c r="E96" s="361">
        <f>E97</f>
        <v>0</v>
      </c>
      <c r="F96" s="339">
        <f>F97+F127+F136</f>
        <v>66000</v>
      </c>
      <c r="G96" s="151">
        <v>80200</v>
      </c>
    </row>
    <row r="97" spans="1:7" ht="49.5" hidden="1" customHeight="1" x14ac:dyDescent="0.25">
      <c r="A97" s="370" t="s">
        <v>498</v>
      </c>
      <c r="B97" s="332" t="s">
        <v>267</v>
      </c>
      <c r="C97" s="332" t="s">
        <v>228</v>
      </c>
      <c r="D97" s="332"/>
      <c r="E97" s="333">
        <f>E105</f>
        <v>0</v>
      </c>
      <c r="F97" s="339">
        <v>60000</v>
      </c>
      <c r="G97" s="151">
        <v>60000</v>
      </c>
    </row>
    <row r="98" spans="1:7" ht="16.5" hidden="1" customHeight="1" thickBot="1" x14ac:dyDescent="0.3">
      <c r="A98" s="331" t="s">
        <v>266</v>
      </c>
      <c r="B98" s="332" t="s">
        <v>265</v>
      </c>
      <c r="C98" s="332" t="s">
        <v>228</v>
      </c>
      <c r="D98" s="332" t="s">
        <v>95</v>
      </c>
      <c r="E98" s="333">
        <v>1247500</v>
      </c>
      <c r="F98" s="339"/>
      <c r="G98" s="151"/>
    </row>
    <row r="99" spans="1:7" ht="63.75" hidden="1" customHeight="1" thickBot="1" x14ac:dyDescent="0.3">
      <c r="A99" s="322" t="s">
        <v>246</v>
      </c>
      <c r="B99" s="360" t="s">
        <v>267</v>
      </c>
      <c r="C99" s="360"/>
      <c r="D99" s="360"/>
      <c r="E99" s="361">
        <f>E100</f>
        <v>100000</v>
      </c>
      <c r="F99" s="339"/>
      <c r="G99" s="151"/>
    </row>
    <row r="100" spans="1:7" ht="16.5" hidden="1" customHeight="1" thickBot="1" x14ac:dyDescent="0.3">
      <c r="A100" s="370" t="s">
        <v>239</v>
      </c>
      <c r="B100" s="332" t="s">
        <v>267</v>
      </c>
      <c r="C100" s="332" t="s">
        <v>228</v>
      </c>
      <c r="D100" s="332"/>
      <c r="E100" s="333">
        <f>E101</f>
        <v>100000</v>
      </c>
      <c r="F100" s="363"/>
      <c r="G100" s="154"/>
    </row>
    <row r="101" spans="1:7" ht="16.5" hidden="1" customHeight="1" thickBot="1" x14ac:dyDescent="0.3">
      <c r="A101" s="331" t="s">
        <v>266</v>
      </c>
      <c r="B101" s="332" t="s">
        <v>267</v>
      </c>
      <c r="C101" s="332" t="s">
        <v>228</v>
      </c>
      <c r="D101" s="332" t="s">
        <v>95</v>
      </c>
      <c r="E101" s="333">
        <v>100000</v>
      </c>
      <c r="F101" s="339"/>
      <c r="G101" s="151"/>
    </row>
    <row r="102" spans="1:7" ht="16.5" hidden="1" customHeight="1" thickBot="1" x14ac:dyDescent="0.3">
      <c r="A102" s="372" t="s">
        <v>268</v>
      </c>
      <c r="B102" s="360" t="s">
        <v>269</v>
      </c>
      <c r="C102" s="360"/>
      <c r="D102" s="360"/>
      <c r="E102" s="361">
        <f>E104</f>
        <v>0</v>
      </c>
      <c r="F102" s="339"/>
      <c r="G102" s="151"/>
    </row>
    <row r="103" spans="1:7" ht="63.75" hidden="1" customHeight="1" thickBot="1" x14ac:dyDescent="0.3">
      <c r="A103" s="322" t="s">
        <v>246</v>
      </c>
      <c r="B103" s="360" t="s">
        <v>270</v>
      </c>
      <c r="C103" s="360"/>
      <c r="D103" s="360"/>
      <c r="E103" s="361">
        <f>E104</f>
        <v>0</v>
      </c>
      <c r="F103" s="365"/>
      <c r="G103" s="150"/>
    </row>
    <row r="104" spans="1:7" ht="16.5" hidden="1" customHeight="1" thickBot="1" x14ac:dyDescent="0.3">
      <c r="A104" s="370" t="s">
        <v>239</v>
      </c>
      <c r="B104" s="332" t="s">
        <v>270</v>
      </c>
      <c r="C104" s="332" t="s">
        <v>228</v>
      </c>
      <c r="D104" s="332"/>
      <c r="E104" s="333">
        <f>E105</f>
        <v>0</v>
      </c>
      <c r="F104" s="339"/>
      <c r="G104" s="151"/>
    </row>
    <row r="105" spans="1:7" ht="39" hidden="1" customHeight="1" x14ac:dyDescent="0.25">
      <c r="A105" s="331" t="s">
        <v>266</v>
      </c>
      <c r="B105" s="332" t="s">
        <v>267</v>
      </c>
      <c r="C105" s="332" t="s">
        <v>228</v>
      </c>
      <c r="D105" s="332" t="s">
        <v>95</v>
      </c>
      <c r="E105" s="333">
        <v>0</v>
      </c>
      <c r="F105" s="339"/>
      <c r="G105" s="151"/>
    </row>
    <row r="106" spans="1:7" ht="90" x14ac:dyDescent="0.25">
      <c r="A106" s="322" t="s">
        <v>496</v>
      </c>
      <c r="B106" s="360" t="s">
        <v>345</v>
      </c>
      <c r="C106" s="360"/>
      <c r="D106" s="360"/>
      <c r="E106" s="361">
        <f>E107</f>
        <v>76200</v>
      </c>
      <c r="F106" s="339">
        <f>F107+F143+F146</f>
        <v>410000</v>
      </c>
      <c r="G106" s="151">
        <v>80200</v>
      </c>
    </row>
    <row r="107" spans="1:7" ht="57" customHeight="1" x14ac:dyDescent="0.25">
      <c r="A107" s="370" t="s">
        <v>498</v>
      </c>
      <c r="B107" s="332" t="s">
        <v>345</v>
      </c>
      <c r="C107" s="332" t="s">
        <v>228</v>
      </c>
      <c r="D107" s="332"/>
      <c r="E107" s="333">
        <f>E115</f>
        <v>76200</v>
      </c>
      <c r="F107" s="339">
        <v>60000</v>
      </c>
      <c r="G107" s="151">
        <v>60000</v>
      </c>
    </row>
    <row r="108" spans="1:7" ht="16.5" hidden="1" customHeight="1" thickBot="1" x14ac:dyDescent="0.3">
      <c r="A108" s="331" t="s">
        <v>266</v>
      </c>
      <c r="B108" s="332" t="s">
        <v>265</v>
      </c>
      <c r="C108" s="332" t="s">
        <v>228</v>
      </c>
      <c r="D108" s="332" t="s">
        <v>95</v>
      </c>
      <c r="E108" s="333">
        <v>1247500</v>
      </c>
      <c r="F108" s="339"/>
      <c r="G108" s="151"/>
    </row>
    <row r="109" spans="1:7" ht="63.75" hidden="1" customHeight="1" thickBot="1" x14ac:dyDescent="0.3">
      <c r="A109" s="322" t="s">
        <v>246</v>
      </c>
      <c r="B109" s="360" t="s">
        <v>267</v>
      </c>
      <c r="C109" s="360"/>
      <c r="D109" s="360"/>
      <c r="E109" s="361">
        <f>E110</f>
        <v>100000</v>
      </c>
      <c r="F109" s="339"/>
      <c r="G109" s="151"/>
    </row>
    <row r="110" spans="1:7" ht="16.5" hidden="1" customHeight="1" thickBot="1" x14ac:dyDescent="0.3">
      <c r="A110" s="370" t="s">
        <v>239</v>
      </c>
      <c r="B110" s="332" t="s">
        <v>267</v>
      </c>
      <c r="C110" s="332" t="s">
        <v>228</v>
      </c>
      <c r="D110" s="332"/>
      <c r="E110" s="333">
        <f>E111</f>
        <v>100000</v>
      </c>
      <c r="F110" s="363"/>
      <c r="G110" s="154"/>
    </row>
    <row r="111" spans="1:7" ht="16.5" hidden="1" customHeight="1" thickBot="1" x14ac:dyDescent="0.3">
      <c r="A111" s="331" t="s">
        <v>266</v>
      </c>
      <c r="B111" s="332" t="s">
        <v>267</v>
      </c>
      <c r="C111" s="332" t="s">
        <v>228</v>
      </c>
      <c r="D111" s="332" t="s">
        <v>95</v>
      </c>
      <c r="E111" s="333">
        <v>100000</v>
      </c>
      <c r="F111" s="339"/>
      <c r="G111" s="151"/>
    </row>
    <row r="112" spans="1:7" ht="16.5" hidden="1" customHeight="1" thickBot="1" x14ac:dyDescent="0.3">
      <c r="A112" s="372" t="s">
        <v>268</v>
      </c>
      <c r="B112" s="360" t="s">
        <v>269</v>
      </c>
      <c r="C112" s="360"/>
      <c r="D112" s="360"/>
      <c r="E112" s="361">
        <f>E114</f>
        <v>76200</v>
      </c>
      <c r="F112" s="339"/>
      <c r="G112" s="151"/>
    </row>
    <row r="113" spans="1:7" ht="63.75" hidden="1" customHeight="1" thickBot="1" x14ac:dyDescent="0.3">
      <c r="A113" s="322" t="s">
        <v>246</v>
      </c>
      <c r="B113" s="360" t="s">
        <v>270</v>
      </c>
      <c r="C113" s="360"/>
      <c r="D113" s="360"/>
      <c r="E113" s="361">
        <f>E114</f>
        <v>76200</v>
      </c>
      <c r="F113" s="365"/>
      <c r="G113" s="150"/>
    </row>
    <row r="114" spans="1:7" ht="16.5" hidden="1" customHeight="1" thickBot="1" x14ac:dyDescent="0.3">
      <c r="A114" s="370" t="s">
        <v>239</v>
      </c>
      <c r="B114" s="332" t="s">
        <v>270</v>
      </c>
      <c r="C114" s="332" t="s">
        <v>228</v>
      </c>
      <c r="D114" s="332"/>
      <c r="E114" s="333">
        <f>E115</f>
        <v>76200</v>
      </c>
      <c r="F114" s="339"/>
      <c r="G114" s="151"/>
    </row>
    <row r="115" spans="1:7" ht="38.25" customHeight="1" x14ac:dyDescent="0.25">
      <c r="A115" s="331" t="s">
        <v>266</v>
      </c>
      <c r="B115" s="332" t="s">
        <v>345</v>
      </c>
      <c r="C115" s="332" t="s">
        <v>228</v>
      </c>
      <c r="D115" s="332" t="s">
        <v>95</v>
      </c>
      <c r="E115" s="333">
        <v>76200</v>
      </c>
      <c r="F115" s="339"/>
      <c r="G115" s="151"/>
    </row>
    <row r="116" spans="1:7" ht="58.5" hidden="1" customHeight="1" x14ac:dyDescent="0.25">
      <c r="A116" s="372" t="s">
        <v>271</v>
      </c>
      <c r="B116" s="360" t="s">
        <v>272</v>
      </c>
      <c r="C116" s="360"/>
      <c r="D116" s="360"/>
      <c r="E116" s="361">
        <f>E118</f>
        <v>0</v>
      </c>
      <c r="F116" s="339">
        <f>F117</f>
        <v>18180</v>
      </c>
      <c r="G116" s="151">
        <f>G117</f>
        <v>18200</v>
      </c>
    </row>
    <row r="117" spans="1:7" ht="93.75" hidden="1" customHeight="1" x14ac:dyDescent="0.25">
      <c r="A117" s="322" t="s">
        <v>496</v>
      </c>
      <c r="B117" s="360" t="s">
        <v>273</v>
      </c>
      <c r="C117" s="360"/>
      <c r="D117" s="360"/>
      <c r="E117" s="361">
        <f>E118</f>
        <v>0</v>
      </c>
      <c r="F117" s="339">
        <v>18180</v>
      </c>
      <c r="G117" s="151">
        <v>18200</v>
      </c>
    </row>
    <row r="118" spans="1:7" ht="46.5" hidden="1" customHeight="1" x14ac:dyDescent="0.25">
      <c r="A118" s="370" t="s">
        <v>498</v>
      </c>
      <c r="B118" s="332" t="s">
        <v>273</v>
      </c>
      <c r="C118" s="332" t="s">
        <v>228</v>
      </c>
      <c r="D118" s="332"/>
      <c r="E118" s="333">
        <f>E119</f>
        <v>0</v>
      </c>
      <c r="F118" s="339">
        <v>78200</v>
      </c>
      <c r="G118" s="151">
        <v>78200</v>
      </c>
    </row>
    <row r="119" spans="1:7" ht="27.75" hidden="1" customHeight="1" x14ac:dyDescent="0.25">
      <c r="A119" s="331" t="s">
        <v>266</v>
      </c>
      <c r="B119" s="332" t="s">
        <v>273</v>
      </c>
      <c r="C119" s="332" t="s">
        <v>228</v>
      </c>
      <c r="D119" s="332" t="s">
        <v>95</v>
      </c>
      <c r="E119" s="333">
        <v>0</v>
      </c>
      <c r="F119" s="339">
        <v>2000</v>
      </c>
      <c r="G119" s="151">
        <v>2000</v>
      </c>
    </row>
    <row r="120" spans="1:7" ht="45" x14ac:dyDescent="0.25">
      <c r="A120" s="372" t="s">
        <v>274</v>
      </c>
      <c r="B120" s="360" t="s">
        <v>275</v>
      </c>
      <c r="C120" s="360"/>
      <c r="D120" s="360"/>
      <c r="E120" s="361">
        <f>E121</f>
        <v>1000</v>
      </c>
      <c r="F120" s="365" t="e">
        <f>#REF!</f>
        <v>#REF!</v>
      </c>
      <c r="G120" s="150" t="e">
        <f>#REF!</f>
        <v>#REF!</v>
      </c>
    </row>
    <row r="121" spans="1:7" ht="45" hidden="1" x14ac:dyDescent="0.3">
      <c r="A121" s="373" t="s">
        <v>346</v>
      </c>
      <c r="B121" s="360" t="s">
        <v>347</v>
      </c>
      <c r="C121" s="360"/>
      <c r="D121" s="360"/>
      <c r="E121" s="361">
        <f>E122</f>
        <v>1000</v>
      </c>
      <c r="F121" s="365"/>
      <c r="G121" s="150"/>
    </row>
    <row r="122" spans="1:7" ht="90" x14ac:dyDescent="0.25">
      <c r="A122" s="322" t="s">
        <v>496</v>
      </c>
      <c r="B122" s="360" t="s">
        <v>481</v>
      </c>
      <c r="C122" s="360"/>
      <c r="D122" s="360"/>
      <c r="E122" s="361">
        <f>E123</f>
        <v>1000</v>
      </c>
      <c r="F122" s="339">
        <v>20000</v>
      </c>
      <c r="G122" s="151">
        <v>20000</v>
      </c>
    </row>
    <row r="123" spans="1:7" ht="56.45" customHeight="1" x14ac:dyDescent="0.25">
      <c r="A123" s="370" t="s">
        <v>498</v>
      </c>
      <c r="B123" s="332" t="s">
        <v>481</v>
      </c>
      <c r="C123" s="332" t="s">
        <v>228</v>
      </c>
      <c r="D123" s="332"/>
      <c r="E123" s="333">
        <f>E124</f>
        <v>1000</v>
      </c>
      <c r="F123" s="365">
        <f>F124+F126</f>
        <v>10000</v>
      </c>
      <c r="G123" s="150">
        <f>G124+G126</f>
        <v>10000</v>
      </c>
    </row>
    <row r="124" spans="1:7" customFormat="1" ht="66" customHeight="1" x14ac:dyDescent="0.25">
      <c r="A124" s="331" t="s">
        <v>215</v>
      </c>
      <c r="B124" s="332" t="s">
        <v>481</v>
      </c>
      <c r="C124" s="332" t="s">
        <v>228</v>
      </c>
      <c r="D124" s="332" t="s">
        <v>214</v>
      </c>
      <c r="E124" s="333">
        <v>1000</v>
      </c>
      <c r="F124" s="365">
        <v>4000</v>
      </c>
      <c r="G124" s="150">
        <v>4000</v>
      </c>
    </row>
    <row r="125" spans="1:7" customFormat="1" ht="84.6" customHeight="1" x14ac:dyDescent="0.25">
      <c r="A125" s="348" t="s">
        <v>276</v>
      </c>
      <c r="B125" s="360" t="s">
        <v>277</v>
      </c>
      <c r="C125" s="360"/>
      <c r="D125" s="360"/>
      <c r="E125" s="361">
        <f>E130+E136+E158</f>
        <v>13461233</v>
      </c>
      <c r="F125" s="365">
        <v>4000</v>
      </c>
      <c r="G125" s="150">
        <v>4000</v>
      </c>
    </row>
    <row r="126" spans="1:7" ht="45" hidden="1" x14ac:dyDescent="0.25">
      <c r="A126" s="371" t="s">
        <v>278</v>
      </c>
      <c r="B126" s="360" t="s">
        <v>279</v>
      </c>
      <c r="C126" s="360"/>
      <c r="D126" s="360"/>
      <c r="E126" s="361">
        <f>E128</f>
        <v>0</v>
      </c>
      <c r="F126" s="339">
        <f>F127</f>
        <v>6000</v>
      </c>
      <c r="G126" s="151">
        <f>G127</f>
        <v>6000</v>
      </c>
    </row>
    <row r="127" spans="1:7" ht="39" hidden="1" customHeight="1" thickBot="1" x14ac:dyDescent="0.3">
      <c r="A127" s="322" t="s">
        <v>246</v>
      </c>
      <c r="B127" s="360" t="s">
        <v>280</v>
      </c>
      <c r="C127" s="360"/>
      <c r="D127" s="360"/>
      <c r="E127" s="361">
        <f>E128</f>
        <v>0</v>
      </c>
      <c r="F127" s="339">
        <v>6000</v>
      </c>
      <c r="G127" s="151">
        <v>6000</v>
      </c>
    </row>
    <row r="128" spans="1:7" ht="39" hidden="1" customHeight="1" thickBot="1" x14ac:dyDescent="0.3">
      <c r="A128" s="370" t="s">
        <v>239</v>
      </c>
      <c r="B128" s="332" t="s">
        <v>280</v>
      </c>
      <c r="C128" s="332" t="s">
        <v>228</v>
      </c>
      <c r="D128" s="332"/>
      <c r="E128" s="333">
        <f>E129</f>
        <v>0</v>
      </c>
      <c r="F128" s="339"/>
      <c r="G128" s="151"/>
    </row>
    <row r="129" spans="1:7" ht="23.25" hidden="1" x14ac:dyDescent="0.25">
      <c r="A129" s="331" t="s">
        <v>281</v>
      </c>
      <c r="B129" s="332" t="s">
        <v>280</v>
      </c>
      <c r="C129" s="332" t="s">
        <v>228</v>
      </c>
      <c r="D129" s="332" t="s">
        <v>282</v>
      </c>
      <c r="E129" s="333"/>
      <c r="F129" s="365">
        <f>F136</f>
        <v>0</v>
      </c>
      <c r="G129" s="150">
        <f>G136</f>
        <v>0</v>
      </c>
    </row>
    <row r="130" spans="1:7" ht="95.25" customHeight="1" x14ac:dyDescent="0.25">
      <c r="A130" s="406" t="s">
        <v>563</v>
      </c>
      <c r="B130" s="360" t="s">
        <v>499</v>
      </c>
      <c r="C130" s="360"/>
      <c r="D130" s="360"/>
      <c r="E130" s="361">
        <f>E131</f>
        <v>13332633</v>
      </c>
      <c r="F130" s="339">
        <f>F131</f>
        <v>0</v>
      </c>
      <c r="G130" s="151">
        <f>G131</f>
        <v>0</v>
      </c>
    </row>
    <row r="131" spans="1:7" ht="90" x14ac:dyDescent="0.25">
      <c r="A131" s="322" t="s">
        <v>496</v>
      </c>
      <c r="B131" s="360" t="s">
        <v>500</v>
      </c>
      <c r="C131" s="360"/>
      <c r="D131" s="360"/>
      <c r="E131" s="361">
        <f>E132</f>
        <v>13332633</v>
      </c>
      <c r="F131" s="339"/>
      <c r="G131" s="151"/>
    </row>
    <row r="132" spans="1:7" ht="46.5" x14ac:dyDescent="0.25">
      <c r="A132" s="370" t="s">
        <v>498</v>
      </c>
      <c r="B132" s="332" t="s">
        <v>499</v>
      </c>
      <c r="C132" s="332" t="s">
        <v>228</v>
      </c>
      <c r="D132" s="332"/>
      <c r="E132" s="333">
        <f>E133</f>
        <v>13332633</v>
      </c>
      <c r="F132" s="339"/>
      <c r="G132" s="151"/>
    </row>
    <row r="133" spans="1:7" ht="23.25" x14ac:dyDescent="0.25">
      <c r="A133" s="331" t="s">
        <v>98</v>
      </c>
      <c r="B133" s="332" t="s">
        <v>499</v>
      </c>
      <c r="C133" s="332" t="s">
        <v>228</v>
      </c>
      <c r="D133" s="332" t="s">
        <v>99</v>
      </c>
      <c r="E133" s="333">
        <v>13332633</v>
      </c>
      <c r="F133" s="339"/>
      <c r="G133" s="151"/>
    </row>
    <row r="134" spans="1:7" ht="46.5" x14ac:dyDescent="0.25">
      <c r="A134" s="331" t="s">
        <v>566</v>
      </c>
      <c r="B134" s="332" t="s">
        <v>567</v>
      </c>
      <c r="C134" s="332" t="s">
        <v>228</v>
      </c>
      <c r="D134" s="332" t="s">
        <v>99</v>
      </c>
      <c r="E134" s="333">
        <v>13275959.6</v>
      </c>
      <c r="F134" s="339"/>
      <c r="G134" s="151"/>
    </row>
    <row r="135" spans="1:7" ht="23.25" x14ac:dyDescent="0.25">
      <c r="A135" s="331" t="s">
        <v>564</v>
      </c>
      <c r="B135" s="332" t="s">
        <v>565</v>
      </c>
      <c r="C135" s="332" t="s">
        <v>228</v>
      </c>
      <c r="D135" s="332" t="s">
        <v>99</v>
      </c>
      <c r="E135" s="333">
        <v>56673.4</v>
      </c>
      <c r="F135" s="339"/>
      <c r="G135" s="151"/>
    </row>
    <row r="136" spans="1:7" ht="22.5" x14ac:dyDescent="0.25">
      <c r="A136" s="348" t="s">
        <v>349</v>
      </c>
      <c r="B136" s="360" t="s">
        <v>284</v>
      </c>
      <c r="C136" s="360"/>
      <c r="D136" s="360"/>
      <c r="E136" s="361">
        <f>E137+E149+E152+E155</f>
        <v>92600</v>
      </c>
      <c r="F136" s="339">
        <f>F137</f>
        <v>0</v>
      </c>
      <c r="G136" s="151">
        <f>G137</f>
        <v>0</v>
      </c>
    </row>
    <row r="137" spans="1:7" ht="90" x14ac:dyDescent="0.25">
      <c r="A137" s="322" t="s">
        <v>496</v>
      </c>
      <c r="B137" s="360" t="s">
        <v>348</v>
      </c>
      <c r="C137" s="360"/>
      <c r="D137" s="360"/>
      <c r="E137" s="361">
        <f>E138</f>
        <v>80600</v>
      </c>
      <c r="F137" s="339"/>
      <c r="G137" s="151"/>
    </row>
    <row r="138" spans="1:7" ht="46.5" x14ac:dyDescent="0.25">
      <c r="A138" s="370" t="s">
        <v>498</v>
      </c>
      <c r="B138" s="332" t="s">
        <v>348</v>
      </c>
      <c r="C138" s="332" t="s">
        <v>228</v>
      </c>
      <c r="D138" s="332"/>
      <c r="E138" s="333">
        <f>E139</f>
        <v>80600</v>
      </c>
      <c r="F138" s="339"/>
      <c r="G138" s="151"/>
    </row>
    <row r="139" spans="1:7" ht="23.25" x14ac:dyDescent="0.25">
      <c r="A139" s="331" t="s">
        <v>105</v>
      </c>
      <c r="B139" s="332" t="s">
        <v>348</v>
      </c>
      <c r="C139" s="332" t="s">
        <v>228</v>
      </c>
      <c r="D139" s="332" t="s">
        <v>106</v>
      </c>
      <c r="E139" s="333">
        <v>80600</v>
      </c>
      <c r="F139" s="339"/>
      <c r="G139" s="151"/>
    </row>
    <row r="140" spans="1:7" ht="45" hidden="1" x14ac:dyDescent="0.25">
      <c r="A140" s="348" t="s">
        <v>283</v>
      </c>
      <c r="B140" s="360" t="s">
        <v>284</v>
      </c>
      <c r="C140" s="360"/>
      <c r="D140" s="360"/>
      <c r="E140" s="361">
        <f>E141+E144+E147</f>
        <v>0</v>
      </c>
      <c r="F140" s="339"/>
      <c r="G140" s="151"/>
    </row>
    <row r="141" spans="1:7" ht="23.25" hidden="1" x14ac:dyDescent="0.25">
      <c r="A141" s="331" t="s">
        <v>285</v>
      </c>
      <c r="B141" s="332" t="s">
        <v>286</v>
      </c>
      <c r="C141" s="332"/>
      <c r="D141" s="332"/>
      <c r="E141" s="333">
        <f>E142</f>
        <v>0</v>
      </c>
      <c r="F141" s="339"/>
      <c r="G141" s="151"/>
    </row>
    <row r="142" spans="1:7" ht="116.25" hidden="1" x14ac:dyDescent="0.25">
      <c r="A142" s="331" t="s">
        <v>226</v>
      </c>
      <c r="B142" s="332" t="s">
        <v>286</v>
      </c>
      <c r="C142" s="332" t="s">
        <v>227</v>
      </c>
      <c r="D142" s="332"/>
      <c r="E142" s="333">
        <f>E143</f>
        <v>0</v>
      </c>
      <c r="F142" s="339"/>
      <c r="G142" s="151"/>
    </row>
    <row r="143" spans="1:7" ht="23.25" hidden="1" x14ac:dyDescent="0.25">
      <c r="A143" s="331" t="s">
        <v>105</v>
      </c>
      <c r="B143" s="332" t="s">
        <v>286</v>
      </c>
      <c r="C143" s="332" t="s">
        <v>227</v>
      </c>
      <c r="D143" s="332" t="s">
        <v>106</v>
      </c>
      <c r="E143" s="333"/>
      <c r="F143" s="339"/>
      <c r="G143" s="151"/>
    </row>
    <row r="144" spans="1:7" ht="46.5" hidden="1" x14ac:dyDescent="0.25">
      <c r="A144" s="331" t="s">
        <v>253</v>
      </c>
      <c r="B144" s="332" t="s">
        <v>287</v>
      </c>
      <c r="C144" s="332"/>
      <c r="D144" s="332"/>
      <c r="E144" s="333">
        <f>E145</f>
        <v>0</v>
      </c>
      <c r="F144" s="339"/>
      <c r="G144" s="151"/>
    </row>
    <row r="145" spans="1:7" ht="47.45" hidden="1" customHeight="1" thickBot="1" x14ac:dyDescent="0.3">
      <c r="A145" s="370" t="s">
        <v>239</v>
      </c>
      <c r="B145" s="332" t="s">
        <v>287</v>
      </c>
      <c r="C145" s="332" t="s">
        <v>228</v>
      </c>
      <c r="D145" s="332"/>
      <c r="E145" s="333">
        <f>E146</f>
        <v>0</v>
      </c>
      <c r="F145" s="365">
        <f>F146</f>
        <v>350000</v>
      </c>
      <c r="G145" s="150">
        <f>G146</f>
        <v>350000</v>
      </c>
    </row>
    <row r="146" spans="1:7" ht="70.150000000000006" hidden="1" customHeight="1" thickBot="1" x14ac:dyDescent="0.3">
      <c r="A146" s="331" t="s">
        <v>105</v>
      </c>
      <c r="B146" s="332" t="s">
        <v>287</v>
      </c>
      <c r="C146" s="332" t="s">
        <v>228</v>
      </c>
      <c r="D146" s="332" t="s">
        <v>106</v>
      </c>
      <c r="E146" s="333"/>
      <c r="F146" s="365">
        <f>F147</f>
        <v>350000</v>
      </c>
      <c r="G146" s="150">
        <f>G147</f>
        <v>350000</v>
      </c>
    </row>
    <row r="147" spans="1:7" ht="26.45" hidden="1" customHeight="1" thickBot="1" x14ac:dyDescent="0.3">
      <c r="A147" s="370" t="s">
        <v>240</v>
      </c>
      <c r="B147" s="332" t="s">
        <v>287</v>
      </c>
      <c r="C147" s="332" t="s">
        <v>241</v>
      </c>
      <c r="D147" s="332"/>
      <c r="E147" s="333"/>
      <c r="F147" s="339">
        <v>350000</v>
      </c>
      <c r="G147" s="151">
        <v>350000</v>
      </c>
    </row>
    <row r="148" spans="1:7" s="146" customFormat="1" ht="58.5" hidden="1" customHeight="1" x14ac:dyDescent="0.25">
      <c r="A148" s="331" t="s">
        <v>105</v>
      </c>
      <c r="B148" s="332" t="s">
        <v>287</v>
      </c>
      <c r="C148" s="332" t="s">
        <v>241</v>
      </c>
      <c r="D148" s="332" t="s">
        <v>106</v>
      </c>
      <c r="E148" s="333"/>
      <c r="F148" s="365"/>
      <c r="G148" s="150"/>
    </row>
    <row r="149" spans="1:7" ht="90" x14ac:dyDescent="0.25">
      <c r="A149" s="322" t="s">
        <v>496</v>
      </c>
      <c r="B149" s="360" t="s">
        <v>350</v>
      </c>
      <c r="C149" s="360"/>
      <c r="D149" s="360"/>
      <c r="E149" s="361">
        <f>E150</f>
        <v>12000</v>
      </c>
      <c r="F149" s="339"/>
      <c r="G149" s="151"/>
    </row>
    <row r="150" spans="1:7" ht="46.5" x14ac:dyDescent="0.25">
      <c r="A150" s="370" t="s">
        <v>498</v>
      </c>
      <c r="B150" s="332" t="s">
        <v>350</v>
      </c>
      <c r="C150" s="332" t="s">
        <v>228</v>
      </c>
      <c r="D150" s="332"/>
      <c r="E150" s="333">
        <f>E151</f>
        <v>12000</v>
      </c>
      <c r="F150" s="339"/>
      <c r="G150" s="151"/>
    </row>
    <row r="151" spans="1:7" ht="23.25" x14ac:dyDescent="0.25">
      <c r="A151" s="331" t="s">
        <v>105</v>
      </c>
      <c r="B151" s="332" t="s">
        <v>350</v>
      </c>
      <c r="C151" s="332" t="s">
        <v>228</v>
      </c>
      <c r="D151" s="332" t="s">
        <v>106</v>
      </c>
      <c r="E151" s="333">
        <v>12000</v>
      </c>
      <c r="F151" s="339"/>
      <c r="G151" s="151"/>
    </row>
    <row r="152" spans="1:7" ht="90" hidden="1" x14ac:dyDescent="0.25">
      <c r="A152" s="322" t="s">
        <v>344</v>
      </c>
      <c r="B152" s="360" t="s">
        <v>351</v>
      </c>
      <c r="C152" s="360"/>
      <c r="D152" s="360"/>
      <c r="E152" s="361">
        <f>E153</f>
        <v>0</v>
      </c>
      <c r="F152" s="339"/>
      <c r="G152" s="151"/>
    </row>
    <row r="153" spans="1:7" ht="46.5" hidden="1" x14ac:dyDescent="0.25">
      <c r="A153" s="370" t="s">
        <v>239</v>
      </c>
      <c r="B153" s="332" t="s">
        <v>351</v>
      </c>
      <c r="C153" s="332" t="s">
        <v>228</v>
      </c>
      <c r="D153" s="332"/>
      <c r="E153" s="333">
        <f>E154</f>
        <v>0</v>
      </c>
      <c r="F153" s="339"/>
      <c r="G153" s="151"/>
    </row>
    <row r="154" spans="1:7" ht="23.25" hidden="1" x14ac:dyDescent="0.25">
      <c r="A154" s="331" t="s">
        <v>105</v>
      </c>
      <c r="B154" s="332" t="s">
        <v>351</v>
      </c>
      <c r="C154" s="332" t="s">
        <v>228</v>
      </c>
      <c r="D154" s="332" t="s">
        <v>106</v>
      </c>
      <c r="E154" s="333"/>
      <c r="F154" s="339"/>
      <c r="G154" s="151"/>
    </row>
    <row r="155" spans="1:7" ht="90" hidden="1" x14ac:dyDescent="0.25">
      <c r="A155" s="322" t="s">
        <v>344</v>
      </c>
      <c r="B155" s="360" t="s">
        <v>352</v>
      </c>
      <c r="C155" s="360"/>
      <c r="D155" s="360"/>
      <c r="E155" s="361">
        <f>E156</f>
        <v>0</v>
      </c>
      <c r="F155" s="339"/>
      <c r="G155" s="151"/>
    </row>
    <row r="156" spans="1:7" ht="46.5" hidden="1" x14ac:dyDescent="0.25">
      <c r="A156" s="370" t="s">
        <v>239</v>
      </c>
      <c r="B156" s="332" t="s">
        <v>352</v>
      </c>
      <c r="C156" s="332" t="s">
        <v>228</v>
      </c>
      <c r="D156" s="332"/>
      <c r="E156" s="333">
        <f>E157</f>
        <v>0</v>
      </c>
      <c r="F156" s="339"/>
      <c r="G156" s="151"/>
    </row>
    <row r="157" spans="1:7" ht="23.25" hidden="1" x14ac:dyDescent="0.25">
      <c r="A157" s="331" t="s">
        <v>105</v>
      </c>
      <c r="B157" s="332" t="s">
        <v>352</v>
      </c>
      <c r="C157" s="332" t="s">
        <v>228</v>
      </c>
      <c r="D157" s="332" t="s">
        <v>106</v>
      </c>
      <c r="E157" s="333">
        <v>0</v>
      </c>
      <c r="F157" s="339"/>
      <c r="G157" s="151"/>
    </row>
    <row r="158" spans="1:7" s="146" customFormat="1" ht="67.5" x14ac:dyDescent="0.25">
      <c r="A158" s="348" t="s">
        <v>353</v>
      </c>
      <c r="B158" s="360" t="s">
        <v>288</v>
      </c>
      <c r="C158" s="360"/>
      <c r="D158" s="360"/>
      <c r="E158" s="361">
        <f>E159+E162</f>
        <v>36000</v>
      </c>
      <c r="F158" s="365"/>
      <c r="G158" s="150"/>
    </row>
    <row r="159" spans="1:7" ht="90" hidden="1" x14ac:dyDescent="0.25">
      <c r="A159" s="322" t="s">
        <v>496</v>
      </c>
      <c r="B159" s="332" t="s">
        <v>289</v>
      </c>
      <c r="C159" s="332"/>
      <c r="D159" s="332"/>
      <c r="E159" s="361">
        <f>E160</f>
        <v>0</v>
      </c>
      <c r="F159" s="365"/>
      <c r="G159" s="150"/>
    </row>
    <row r="160" spans="1:7" ht="46.5" hidden="1" x14ac:dyDescent="0.25">
      <c r="A160" s="370" t="s">
        <v>498</v>
      </c>
      <c r="B160" s="332" t="s">
        <v>289</v>
      </c>
      <c r="C160" s="332" t="s">
        <v>228</v>
      </c>
      <c r="D160" s="332"/>
      <c r="E160" s="333">
        <f>E161</f>
        <v>0</v>
      </c>
      <c r="F160" s="339"/>
      <c r="G160" s="151"/>
    </row>
    <row r="161" spans="1:7" s="146" customFormat="1" ht="23.25" hidden="1" x14ac:dyDescent="0.25">
      <c r="A161" s="331" t="s">
        <v>105</v>
      </c>
      <c r="B161" s="332" t="s">
        <v>289</v>
      </c>
      <c r="C161" s="332" t="s">
        <v>228</v>
      </c>
      <c r="D161" s="332" t="s">
        <v>106</v>
      </c>
      <c r="E161" s="333">
        <v>0</v>
      </c>
      <c r="F161" s="365">
        <f>F165</f>
        <v>1000</v>
      </c>
      <c r="G161" s="150">
        <f>G165</f>
        <v>1000</v>
      </c>
    </row>
    <row r="162" spans="1:7" ht="90" x14ac:dyDescent="0.25">
      <c r="A162" s="322" t="s">
        <v>496</v>
      </c>
      <c r="B162" s="332" t="s">
        <v>354</v>
      </c>
      <c r="C162" s="332"/>
      <c r="D162" s="332"/>
      <c r="E162" s="361">
        <f>E163</f>
        <v>36000</v>
      </c>
      <c r="F162" s="365"/>
      <c r="G162" s="150"/>
    </row>
    <row r="163" spans="1:7" ht="46.5" x14ac:dyDescent="0.25">
      <c r="A163" s="370" t="s">
        <v>498</v>
      </c>
      <c r="B163" s="332" t="s">
        <v>354</v>
      </c>
      <c r="C163" s="332" t="s">
        <v>228</v>
      </c>
      <c r="D163" s="332"/>
      <c r="E163" s="333">
        <f>E164</f>
        <v>36000</v>
      </c>
      <c r="F163" s="339"/>
      <c r="G163" s="151"/>
    </row>
    <row r="164" spans="1:7" s="146" customFormat="1" ht="23.25" x14ac:dyDescent="0.25">
      <c r="A164" s="331" t="s">
        <v>105</v>
      </c>
      <c r="B164" s="332" t="s">
        <v>354</v>
      </c>
      <c r="C164" s="332" t="s">
        <v>228</v>
      </c>
      <c r="D164" s="332" t="s">
        <v>106</v>
      </c>
      <c r="E164" s="333">
        <v>36000</v>
      </c>
      <c r="F164" s="365" t="e">
        <f>F168</f>
        <v>#REF!</v>
      </c>
      <c r="G164" s="150" t="e">
        <f>G168</f>
        <v>#REF!</v>
      </c>
    </row>
    <row r="165" spans="1:7" s="146" customFormat="1" ht="45" x14ac:dyDescent="0.25">
      <c r="A165" s="348" t="s">
        <v>290</v>
      </c>
      <c r="B165" s="360" t="s">
        <v>291</v>
      </c>
      <c r="C165" s="360"/>
      <c r="D165" s="360"/>
      <c r="E165" s="416">
        <v>1616916</v>
      </c>
      <c r="F165" s="365">
        <v>1000</v>
      </c>
      <c r="G165" s="150">
        <v>1000</v>
      </c>
    </row>
    <row r="166" spans="1:7" ht="22.5" x14ac:dyDescent="0.25">
      <c r="A166" s="371" t="s">
        <v>292</v>
      </c>
      <c r="B166" s="360" t="s">
        <v>293</v>
      </c>
      <c r="C166" s="360"/>
      <c r="D166" s="360"/>
      <c r="E166" s="361">
        <f>E167+E170</f>
        <v>10000</v>
      </c>
      <c r="F166" s="339"/>
      <c r="G166" s="151"/>
    </row>
    <row r="167" spans="1:7" ht="90" x14ac:dyDescent="0.25">
      <c r="A167" s="322" t="s">
        <v>496</v>
      </c>
      <c r="B167" s="360" t="s">
        <v>294</v>
      </c>
      <c r="C167" s="360"/>
      <c r="D167" s="360"/>
      <c r="E167" s="361">
        <f>E168</f>
        <v>10000</v>
      </c>
      <c r="F167" s="365"/>
      <c r="G167" s="150"/>
    </row>
    <row r="168" spans="1:7" s="146" customFormat="1" ht="46.5" x14ac:dyDescent="0.25">
      <c r="A168" s="370" t="s">
        <v>498</v>
      </c>
      <c r="B168" s="332" t="s">
        <v>294</v>
      </c>
      <c r="C168" s="332" t="s">
        <v>228</v>
      </c>
      <c r="D168" s="332"/>
      <c r="E168" s="333">
        <f>E169</f>
        <v>10000</v>
      </c>
      <c r="F168" s="365" t="e">
        <f>#REF!</f>
        <v>#REF!</v>
      </c>
      <c r="G168" s="150" t="e">
        <f>#REF!</f>
        <v>#REF!</v>
      </c>
    </row>
    <row r="169" spans="1:7" s="98" customFormat="1" ht="23.25" x14ac:dyDescent="0.25">
      <c r="A169" s="331" t="s">
        <v>201</v>
      </c>
      <c r="B169" s="332" t="s">
        <v>294</v>
      </c>
      <c r="C169" s="332" t="s">
        <v>228</v>
      </c>
      <c r="D169" s="332" t="s">
        <v>206</v>
      </c>
      <c r="E169" s="333">
        <v>10000</v>
      </c>
      <c r="F169" s="366">
        <f>F170</f>
        <v>45000</v>
      </c>
      <c r="G169" s="155">
        <f>G170</f>
        <v>45000</v>
      </c>
    </row>
    <row r="170" spans="1:7" ht="113.25" hidden="1" customHeight="1" x14ac:dyDescent="0.25">
      <c r="A170" s="322" t="s">
        <v>344</v>
      </c>
      <c r="B170" s="360" t="s">
        <v>295</v>
      </c>
      <c r="C170" s="360"/>
      <c r="D170" s="360"/>
      <c r="E170" s="361">
        <f>E171</f>
        <v>0</v>
      </c>
      <c r="F170" s="367">
        <v>45000</v>
      </c>
      <c r="G170" s="156">
        <v>45000</v>
      </c>
    </row>
    <row r="171" spans="1:7" ht="46.5" hidden="1" x14ac:dyDescent="0.25">
      <c r="A171" s="370" t="s">
        <v>239</v>
      </c>
      <c r="B171" s="332" t="s">
        <v>295</v>
      </c>
      <c r="C171" s="332" t="s">
        <v>228</v>
      </c>
      <c r="D171" s="332"/>
      <c r="E171" s="333">
        <f>E172</f>
        <v>0</v>
      </c>
      <c r="F171" s="367">
        <v>45000</v>
      </c>
      <c r="G171" s="156">
        <v>45000</v>
      </c>
    </row>
    <row r="172" spans="1:7" ht="23.25" hidden="1" x14ac:dyDescent="0.25">
      <c r="A172" s="331" t="s">
        <v>366</v>
      </c>
      <c r="B172" s="332" t="s">
        <v>295</v>
      </c>
      <c r="C172" s="332" t="s">
        <v>228</v>
      </c>
      <c r="D172" s="332" t="s">
        <v>206</v>
      </c>
      <c r="E172" s="333"/>
      <c r="F172" s="365">
        <f>F173</f>
        <v>600</v>
      </c>
      <c r="G172" s="150">
        <f>G173</f>
        <v>600</v>
      </c>
    </row>
    <row r="173" spans="1:7" ht="45" x14ac:dyDescent="0.25">
      <c r="A173" s="371" t="s">
        <v>296</v>
      </c>
      <c r="B173" s="360" t="s">
        <v>297</v>
      </c>
      <c r="C173" s="360"/>
      <c r="D173" s="360"/>
      <c r="E173" s="361">
        <f>E174+E177</f>
        <v>1380163</v>
      </c>
      <c r="F173" s="339">
        <v>600</v>
      </c>
      <c r="G173" s="151">
        <v>600</v>
      </c>
    </row>
    <row r="174" spans="1:7" ht="23.25" x14ac:dyDescent="0.25">
      <c r="A174" s="345" t="s">
        <v>367</v>
      </c>
      <c r="B174" s="332" t="s">
        <v>298</v>
      </c>
      <c r="C174" s="332"/>
      <c r="D174" s="332"/>
      <c r="E174" s="333">
        <f>E175</f>
        <v>722393</v>
      </c>
      <c r="F174" s="339">
        <v>600</v>
      </c>
      <c r="G174" s="151">
        <v>600</v>
      </c>
    </row>
    <row r="175" spans="1:7" ht="116.25" x14ac:dyDescent="0.25">
      <c r="A175" s="331" t="s">
        <v>226</v>
      </c>
      <c r="B175" s="332" t="s">
        <v>298</v>
      </c>
      <c r="C175" s="332" t="s">
        <v>227</v>
      </c>
      <c r="D175" s="332"/>
      <c r="E175" s="333">
        <f>E176</f>
        <v>722393</v>
      </c>
      <c r="F175" s="365" t="e">
        <f>F11+F18+F26+F32+F57+F85+F120+F123+F129+F145+F159+F161+F167+F169+F172+F56+#REF!+#REF!+F148</f>
        <v>#REF!</v>
      </c>
      <c r="G175" s="153" t="e">
        <f>G11+G18+G26+G32+G57+G85+G120+G123+G129+G145+G159+G161+G167+G169+G172+G56+#REF!+#REF!+G148</f>
        <v>#REF!</v>
      </c>
    </row>
    <row r="176" spans="1:7" ht="23.25" x14ac:dyDescent="0.25">
      <c r="A176" s="331" t="s">
        <v>102</v>
      </c>
      <c r="B176" s="332" t="s">
        <v>298</v>
      </c>
      <c r="C176" s="332" t="s">
        <v>227</v>
      </c>
      <c r="D176" s="332" t="s">
        <v>103</v>
      </c>
      <c r="E176" s="333">
        <v>722393</v>
      </c>
      <c r="G176" s="118"/>
    </row>
    <row r="177" spans="1:7" ht="69.75" x14ac:dyDescent="0.3">
      <c r="A177" s="341" t="s">
        <v>502</v>
      </c>
      <c r="B177" s="332" t="s">
        <v>299</v>
      </c>
      <c r="C177" s="332"/>
      <c r="D177" s="332"/>
      <c r="E177" s="333">
        <f>E178+E180</f>
        <v>657770</v>
      </c>
      <c r="G177" s="1" t="s">
        <v>165</v>
      </c>
    </row>
    <row r="178" spans="1:7" ht="46.5" x14ac:dyDescent="0.25">
      <c r="A178" s="370" t="s">
        <v>498</v>
      </c>
      <c r="B178" s="332" t="s">
        <v>299</v>
      </c>
      <c r="C178" s="332" t="s">
        <v>228</v>
      </c>
      <c r="D178" s="332"/>
      <c r="E178" s="333">
        <f>E179</f>
        <v>656770</v>
      </c>
    </row>
    <row r="179" spans="1:7" ht="23.25" x14ac:dyDescent="0.25">
      <c r="A179" s="331" t="s">
        <v>102</v>
      </c>
      <c r="B179" s="332" t="s">
        <v>299</v>
      </c>
      <c r="C179" s="332" t="s">
        <v>228</v>
      </c>
      <c r="D179" s="332" t="s">
        <v>103</v>
      </c>
      <c r="E179" s="333">
        <v>656770</v>
      </c>
    </row>
    <row r="180" spans="1:7" ht="23.25" x14ac:dyDescent="0.25">
      <c r="A180" s="370" t="s">
        <v>240</v>
      </c>
      <c r="B180" s="332" t="s">
        <v>368</v>
      </c>
      <c r="C180" s="332" t="s">
        <v>241</v>
      </c>
      <c r="D180" s="332"/>
      <c r="E180" s="333">
        <f>E181</f>
        <v>1000</v>
      </c>
    </row>
    <row r="181" spans="1:7" ht="23.25" x14ac:dyDescent="0.25">
      <c r="A181" s="331" t="s">
        <v>102</v>
      </c>
      <c r="B181" s="332" t="s">
        <v>368</v>
      </c>
      <c r="C181" s="332" t="s">
        <v>241</v>
      </c>
      <c r="D181" s="332" t="s">
        <v>103</v>
      </c>
      <c r="E181" s="333">
        <v>1000</v>
      </c>
    </row>
    <row r="182" spans="1:7" ht="90" hidden="1" x14ac:dyDescent="0.25">
      <c r="A182" s="322" t="s">
        <v>496</v>
      </c>
      <c r="B182" s="332" t="s">
        <v>300</v>
      </c>
      <c r="C182" s="332"/>
      <c r="D182" s="332"/>
      <c r="E182" s="333">
        <f>E183</f>
        <v>0</v>
      </c>
    </row>
    <row r="183" spans="1:7" ht="46.5" hidden="1" x14ac:dyDescent="0.25">
      <c r="A183" s="370" t="s">
        <v>498</v>
      </c>
      <c r="B183" s="332" t="s">
        <v>300</v>
      </c>
      <c r="C183" s="332" t="s">
        <v>228</v>
      </c>
      <c r="D183" s="332"/>
      <c r="E183" s="333">
        <f>E184</f>
        <v>0</v>
      </c>
    </row>
    <row r="184" spans="1:7" ht="23.25" hidden="1" x14ac:dyDescent="0.25">
      <c r="A184" s="331" t="s">
        <v>102</v>
      </c>
      <c r="B184" s="332" t="s">
        <v>300</v>
      </c>
      <c r="C184" s="332" t="s">
        <v>228</v>
      </c>
      <c r="D184" s="332" t="s">
        <v>103</v>
      </c>
      <c r="E184" s="333">
        <v>0</v>
      </c>
    </row>
    <row r="185" spans="1:7" ht="22.5" x14ac:dyDescent="0.25">
      <c r="A185" s="348" t="s">
        <v>301</v>
      </c>
      <c r="B185" s="360" t="s">
        <v>302</v>
      </c>
      <c r="C185" s="360"/>
      <c r="D185" s="360"/>
      <c r="E185" s="361">
        <f>E186</f>
        <v>217753</v>
      </c>
    </row>
    <row r="186" spans="1:7" ht="23.25" x14ac:dyDescent="0.25">
      <c r="A186" s="345" t="s">
        <v>367</v>
      </c>
      <c r="B186" s="332" t="s">
        <v>303</v>
      </c>
      <c r="C186" s="332"/>
      <c r="D186" s="332"/>
      <c r="E186" s="333">
        <f>E187</f>
        <v>217753</v>
      </c>
    </row>
    <row r="187" spans="1:7" ht="116.25" x14ac:dyDescent="0.25">
      <c r="A187" s="331" t="s">
        <v>226</v>
      </c>
      <c r="B187" s="332" t="s">
        <v>303</v>
      </c>
      <c r="C187" s="332" t="s">
        <v>227</v>
      </c>
      <c r="D187" s="332"/>
      <c r="E187" s="333">
        <f>E188</f>
        <v>217753</v>
      </c>
    </row>
    <row r="188" spans="1:7" ht="23.25" x14ac:dyDescent="0.25">
      <c r="A188" s="331" t="s">
        <v>102</v>
      </c>
      <c r="B188" s="332" t="s">
        <v>303</v>
      </c>
      <c r="C188" s="332" t="s">
        <v>227</v>
      </c>
      <c r="D188" s="332" t="s">
        <v>103</v>
      </c>
      <c r="E188" s="333">
        <v>217753</v>
      </c>
    </row>
    <row r="189" spans="1:7" ht="69.75" hidden="1" x14ac:dyDescent="0.25">
      <c r="A189" s="341" t="s">
        <v>502</v>
      </c>
      <c r="B189" s="332" t="s">
        <v>304</v>
      </c>
      <c r="C189" s="332"/>
      <c r="D189" s="332"/>
      <c r="E189" s="333">
        <f>E190</f>
        <v>0</v>
      </c>
    </row>
    <row r="190" spans="1:7" ht="46.5" hidden="1" x14ac:dyDescent="0.25">
      <c r="A190" s="370" t="s">
        <v>239</v>
      </c>
      <c r="B190" s="332" t="s">
        <v>304</v>
      </c>
      <c r="C190" s="332" t="s">
        <v>228</v>
      </c>
      <c r="D190" s="332"/>
      <c r="E190" s="333">
        <f>E191</f>
        <v>0</v>
      </c>
    </row>
    <row r="191" spans="1:7" ht="23.25" hidden="1" x14ac:dyDescent="0.25">
      <c r="A191" s="331" t="s">
        <v>102</v>
      </c>
      <c r="B191" s="332" t="s">
        <v>304</v>
      </c>
      <c r="C191" s="332" t="s">
        <v>228</v>
      </c>
      <c r="D191" s="332" t="s">
        <v>103</v>
      </c>
      <c r="E191" s="333">
        <v>0</v>
      </c>
    </row>
    <row r="192" spans="1:7" ht="67.5" hidden="1" x14ac:dyDescent="0.25">
      <c r="A192" s="348" t="s">
        <v>305</v>
      </c>
      <c r="B192" s="360" t="s">
        <v>306</v>
      </c>
      <c r="C192" s="360"/>
      <c r="D192" s="360"/>
      <c r="E192" s="361">
        <f>E193+E196</f>
        <v>0</v>
      </c>
    </row>
    <row r="193" spans="1:7" ht="23.25" hidden="1" x14ac:dyDescent="0.25">
      <c r="A193" s="331" t="s">
        <v>285</v>
      </c>
      <c r="B193" s="332" t="s">
        <v>307</v>
      </c>
      <c r="C193" s="332"/>
      <c r="D193" s="332"/>
      <c r="E193" s="333">
        <f>E194</f>
        <v>0</v>
      </c>
    </row>
    <row r="194" spans="1:7" ht="116.25" hidden="1" x14ac:dyDescent="0.25">
      <c r="A194" s="331" t="s">
        <v>226</v>
      </c>
      <c r="B194" s="332" t="s">
        <v>307</v>
      </c>
      <c r="C194" s="332" t="s">
        <v>227</v>
      </c>
      <c r="D194" s="332"/>
      <c r="E194" s="333">
        <f>E195</f>
        <v>0</v>
      </c>
    </row>
    <row r="195" spans="1:7" ht="23.25" hidden="1" x14ac:dyDescent="0.25">
      <c r="A195" s="331" t="s">
        <v>308</v>
      </c>
      <c r="B195" s="332" t="s">
        <v>307</v>
      </c>
      <c r="C195" s="332" t="s">
        <v>227</v>
      </c>
      <c r="D195" s="332" t="s">
        <v>309</v>
      </c>
      <c r="E195" s="333"/>
    </row>
    <row r="196" spans="1:7" ht="46.5" hidden="1" x14ac:dyDescent="0.25">
      <c r="A196" s="331" t="s">
        <v>253</v>
      </c>
      <c r="B196" s="332" t="s">
        <v>310</v>
      </c>
      <c r="C196" s="332"/>
      <c r="D196" s="332"/>
      <c r="E196" s="333">
        <f>E197</f>
        <v>0</v>
      </c>
    </row>
    <row r="197" spans="1:7" ht="46.5" hidden="1" x14ac:dyDescent="0.25">
      <c r="A197" s="370" t="s">
        <v>239</v>
      </c>
      <c r="B197" s="332" t="s">
        <v>310</v>
      </c>
      <c r="C197" s="332" t="s">
        <v>228</v>
      </c>
      <c r="D197" s="332"/>
      <c r="E197" s="333">
        <f>E198</f>
        <v>0</v>
      </c>
    </row>
    <row r="198" spans="1:7" ht="23.25" hidden="1" x14ac:dyDescent="0.25">
      <c r="A198" s="331" t="s">
        <v>308</v>
      </c>
      <c r="B198" s="332" t="s">
        <v>310</v>
      </c>
      <c r="C198" s="332" t="s">
        <v>228</v>
      </c>
      <c r="D198" s="332" t="s">
        <v>309</v>
      </c>
      <c r="E198" s="333"/>
    </row>
    <row r="199" spans="1:7" ht="61.5" customHeight="1" x14ac:dyDescent="0.25">
      <c r="A199" s="371" t="s">
        <v>311</v>
      </c>
      <c r="B199" s="360" t="s">
        <v>312</v>
      </c>
      <c r="C199" s="360"/>
      <c r="D199" s="360"/>
      <c r="E199" s="361">
        <f>E201</f>
        <v>3000</v>
      </c>
    </row>
    <row r="200" spans="1:7" ht="90" customHeight="1" x14ac:dyDescent="0.25">
      <c r="A200" s="322" t="s">
        <v>496</v>
      </c>
      <c r="B200" s="360" t="s">
        <v>313</v>
      </c>
      <c r="C200" s="360"/>
      <c r="D200" s="360"/>
      <c r="E200" s="361">
        <f>E201</f>
        <v>3000</v>
      </c>
    </row>
    <row r="201" spans="1:7" ht="51" customHeight="1" x14ac:dyDescent="0.25">
      <c r="A201" s="370" t="s">
        <v>498</v>
      </c>
      <c r="B201" s="332" t="s">
        <v>313</v>
      </c>
      <c r="C201" s="332" t="s">
        <v>228</v>
      </c>
      <c r="D201" s="332"/>
      <c r="E201" s="333">
        <f>E202</f>
        <v>3000</v>
      </c>
    </row>
    <row r="202" spans="1:7" ht="41.25" customHeight="1" x14ac:dyDescent="0.25">
      <c r="A202" s="331" t="s">
        <v>314</v>
      </c>
      <c r="B202" s="332" t="s">
        <v>313</v>
      </c>
      <c r="C202" s="332" t="s">
        <v>228</v>
      </c>
      <c r="D202" s="332" t="s">
        <v>315</v>
      </c>
      <c r="E202" s="333">
        <v>3000</v>
      </c>
    </row>
    <row r="203" spans="1:7" ht="72" customHeight="1" x14ac:dyDescent="0.25">
      <c r="A203" s="342" t="s">
        <v>503</v>
      </c>
      <c r="B203" s="360" t="s">
        <v>370</v>
      </c>
      <c r="C203" s="360"/>
      <c r="D203" s="360"/>
      <c r="E203" s="361">
        <f>E204</f>
        <v>1000</v>
      </c>
      <c r="F203" s="339"/>
      <c r="G203" s="151"/>
    </row>
    <row r="204" spans="1:7" ht="90" x14ac:dyDescent="0.25">
      <c r="A204" s="322" t="s">
        <v>496</v>
      </c>
      <c r="B204" s="360" t="s">
        <v>371</v>
      </c>
      <c r="C204" s="360"/>
      <c r="D204" s="360"/>
      <c r="E204" s="361">
        <f>E205</f>
        <v>1000</v>
      </c>
      <c r="F204" s="365"/>
      <c r="G204" s="150"/>
    </row>
    <row r="205" spans="1:7" s="146" customFormat="1" ht="46.5" x14ac:dyDescent="0.25">
      <c r="A205" s="370" t="s">
        <v>498</v>
      </c>
      <c r="B205" s="332" t="s">
        <v>371</v>
      </c>
      <c r="C205" s="332" t="s">
        <v>228</v>
      </c>
      <c r="D205" s="332"/>
      <c r="E205" s="333">
        <f>E206</f>
        <v>1000</v>
      </c>
      <c r="F205" s="365" t="e">
        <f>#REF!</f>
        <v>#REF!</v>
      </c>
      <c r="G205" s="150" t="e">
        <f>#REF!</f>
        <v>#REF!</v>
      </c>
    </row>
    <row r="206" spans="1:7" s="98" customFormat="1" ht="23.25" x14ac:dyDescent="0.25">
      <c r="A206" s="331" t="s">
        <v>366</v>
      </c>
      <c r="B206" s="332" t="s">
        <v>371</v>
      </c>
      <c r="C206" s="332" t="s">
        <v>228</v>
      </c>
      <c r="D206" s="332" t="s">
        <v>206</v>
      </c>
      <c r="E206" s="333">
        <v>1000</v>
      </c>
      <c r="F206" s="366">
        <f>F215</f>
        <v>0</v>
      </c>
      <c r="G206" s="155">
        <f>G215</f>
        <v>0</v>
      </c>
    </row>
    <row r="207" spans="1:7" ht="44.25" customHeight="1" x14ac:dyDescent="0.25">
      <c r="A207" s="343" t="s">
        <v>369</v>
      </c>
      <c r="B207" s="360" t="s">
        <v>372</v>
      </c>
      <c r="C207" s="360"/>
      <c r="D207" s="360"/>
      <c r="E207" s="361">
        <f>E208</f>
        <v>5000</v>
      </c>
      <c r="F207" s="339"/>
      <c r="G207" s="151"/>
    </row>
    <row r="208" spans="1:7" ht="90" x14ac:dyDescent="0.25">
      <c r="A208" s="322" t="s">
        <v>496</v>
      </c>
      <c r="B208" s="360" t="s">
        <v>373</v>
      </c>
      <c r="C208" s="360"/>
      <c r="D208" s="360"/>
      <c r="E208" s="361">
        <f>E209</f>
        <v>5000</v>
      </c>
      <c r="F208" s="365"/>
      <c r="G208" s="150"/>
    </row>
    <row r="209" spans="1:7" s="146" customFormat="1" ht="46.5" x14ac:dyDescent="0.25">
      <c r="A209" s="370" t="s">
        <v>498</v>
      </c>
      <c r="B209" s="332" t="s">
        <v>373</v>
      </c>
      <c r="C209" s="332" t="s">
        <v>228</v>
      </c>
      <c r="D209" s="332"/>
      <c r="E209" s="333">
        <f>E210</f>
        <v>5000</v>
      </c>
      <c r="F209" s="365" t="e">
        <f>#REF!</f>
        <v>#REF!</v>
      </c>
      <c r="G209" s="150" t="e">
        <f>#REF!</f>
        <v>#REF!</v>
      </c>
    </row>
    <row r="210" spans="1:7" s="98" customFormat="1" ht="46.5" x14ac:dyDescent="0.25">
      <c r="A210" s="344" t="s">
        <v>218</v>
      </c>
      <c r="B210" s="332" t="s">
        <v>373</v>
      </c>
      <c r="C210" s="332" t="s">
        <v>228</v>
      </c>
      <c r="D210" s="332" t="s">
        <v>217</v>
      </c>
      <c r="E210" s="333">
        <v>5000</v>
      </c>
      <c r="F210" s="366">
        <f>F222</f>
        <v>0</v>
      </c>
      <c r="G210" s="155">
        <f>G222</f>
        <v>0</v>
      </c>
    </row>
    <row r="211" spans="1:7" ht="1.5" customHeight="1" x14ac:dyDescent="0.25">
      <c r="A211" s="343" t="s">
        <v>506</v>
      </c>
      <c r="B211" s="360" t="s">
        <v>504</v>
      </c>
      <c r="C211" s="360"/>
      <c r="D211" s="360"/>
      <c r="E211" s="361">
        <f>E212</f>
        <v>0</v>
      </c>
      <c r="F211" s="339"/>
      <c r="G211" s="151"/>
    </row>
    <row r="212" spans="1:7" ht="90" hidden="1" x14ac:dyDescent="0.25">
      <c r="A212" s="322" t="s">
        <v>496</v>
      </c>
      <c r="B212" s="360" t="s">
        <v>505</v>
      </c>
      <c r="C212" s="360"/>
      <c r="D212" s="360"/>
      <c r="E212" s="361">
        <f>E213</f>
        <v>0</v>
      </c>
      <c r="F212" s="365"/>
      <c r="G212" s="150"/>
    </row>
    <row r="213" spans="1:7" s="146" customFormat="1" ht="46.5" hidden="1" x14ac:dyDescent="0.25">
      <c r="A213" s="370" t="s">
        <v>498</v>
      </c>
      <c r="B213" s="332" t="s">
        <v>505</v>
      </c>
      <c r="C213" s="332" t="s">
        <v>228</v>
      </c>
      <c r="D213" s="332"/>
      <c r="E213" s="333">
        <v>0</v>
      </c>
      <c r="F213" s="365" t="e">
        <f>#REF!</f>
        <v>#REF!</v>
      </c>
      <c r="G213" s="150" t="e">
        <f>#REF!</f>
        <v>#REF!</v>
      </c>
    </row>
    <row r="214" spans="1:7" s="98" customFormat="1" ht="23.25" hidden="1" x14ac:dyDescent="0.25">
      <c r="A214" s="331" t="s">
        <v>102</v>
      </c>
      <c r="B214" s="332" t="s">
        <v>505</v>
      </c>
      <c r="C214" s="332" t="s">
        <v>228</v>
      </c>
      <c r="D214" s="332" t="s">
        <v>103</v>
      </c>
      <c r="E214" s="333">
        <v>0</v>
      </c>
      <c r="F214" s="366">
        <f>F226</f>
        <v>0</v>
      </c>
      <c r="G214" s="155">
        <f>G226</f>
        <v>0</v>
      </c>
    </row>
    <row r="215" spans="1:7" ht="22.5" x14ac:dyDescent="0.3">
      <c r="A215" s="330" t="s">
        <v>316</v>
      </c>
      <c r="B215" s="334" t="s">
        <v>230</v>
      </c>
      <c r="C215" s="334" t="s">
        <v>317</v>
      </c>
      <c r="D215" s="334" t="s">
        <v>318</v>
      </c>
      <c r="E215" s="324">
        <f>E216+E224</f>
        <v>1123689</v>
      </c>
    </row>
    <row r="216" spans="1:7" ht="22.5" x14ac:dyDescent="0.3">
      <c r="A216" s="330" t="s">
        <v>319</v>
      </c>
      <c r="B216" s="334" t="s">
        <v>230</v>
      </c>
      <c r="C216" s="334"/>
      <c r="D216" s="334"/>
      <c r="E216" s="324">
        <v>174400</v>
      </c>
    </row>
    <row r="217" spans="1:7" ht="67.5" x14ac:dyDescent="0.3">
      <c r="A217" s="322" t="s">
        <v>548</v>
      </c>
      <c r="B217" s="334" t="s">
        <v>320</v>
      </c>
      <c r="C217" s="334"/>
      <c r="D217" s="334"/>
      <c r="E217" s="324">
        <v>173700</v>
      </c>
    </row>
    <row r="218" spans="1:7" ht="67.5" x14ac:dyDescent="0.3">
      <c r="A218" s="322" t="s">
        <v>225</v>
      </c>
      <c r="B218" s="334" t="s">
        <v>495</v>
      </c>
      <c r="C218" s="334"/>
      <c r="D218" s="334"/>
      <c r="E218" s="324">
        <v>173700</v>
      </c>
    </row>
    <row r="219" spans="1:7" ht="112.5" x14ac:dyDescent="0.3">
      <c r="A219" s="322" t="s">
        <v>226</v>
      </c>
      <c r="B219" s="334" t="s">
        <v>495</v>
      </c>
      <c r="C219" s="334" t="s">
        <v>227</v>
      </c>
      <c r="D219" s="334" t="s">
        <v>137</v>
      </c>
      <c r="E219" s="324">
        <v>164534</v>
      </c>
    </row>
    <row r="220" spans="1:7" ht="45" x14ac:dyDescent="0.3">
      <c r="A220" s="322" t="s">
        <v>224</v>
      </c>
      <c r="B220" s="334" t="s">
        <v>495</v>
      </c>
      <c r="C220" s="334" t="s">
        <v>228</v>
      </c>
      <c r="D220" s="334" t="s">
        <v>137</v>
      </c>
      <c r="E220" s="324">
        <v>9166</v>
      </c>
    </row>
    <row r="221" spans="1:7" ht="180" x14ac:dyDescent="0.3">
      <c r="A221" s="374" t="s">
        <v>321</v>
      </c>
      <c r="B221" s="334" t="s">
        <v>507</v>
      </c>
      <c r="C221" s="334"/>
      <c r="D221" s="334"/>
      <c r="E221" s="324">
        <f>E222</f>
        <v>700</v>
      </c>
    </row>
    <row r="222" spans="1:7" ht="46.5" x14ac:dyDescent="0.35">
      <c r="A222" s="325" t="s">
        <v>224</v>
      </c>
      <c r="B222" s="335" t="s">
        <v>507</v>
      </c>
      <c r="C222" s="335" t="s">
        <v>228</v>
      </c>
      <c r="D222" s="335"/>
      <c r="E222" s="327">
        <f>E223</f>
        <v>700</v>
      </c>
    </row>
    <row r="223" spans="1:7" ht="23.25" x14ac:dyDescent="0.35">
      <c r="A223" s="325" t="s">
        <v>185</v>
      </c>
      <c r="B223" s="335" t="s">
        <v>507</v>
      </c>
      <c r="C223" s="335" t="s">
        <v>228</v>
      </c>
      <c r="D223" s="335" t="s">
        <v>182</v>
      </c>
      <c r="E223" s="327">
        <v>700</v>
      </c>
    </row>
    <row r="224" spans="1:7" ht="22.5" x14ac:dyDescent="0.3">
      <c r="A224" s="322" t="s">
        <v>322</v>
      </c>
      <c r="B224" s="334" t="s">
        <v>323</v>
      </c>
      <c r="C224" s="334"/>
      <c r="D224" s="334"/>
      <c r="E224" s="324">
        <f>E225+E240+E232+E236</f>
        <v>949289</v>
      </c>
    </row>
    <row r="225" spans="1:5" ht="45" x14ac:dyDescent="0.25">
      <c r="A225" s="348" t="s">
        <v>324</v>
      </c>
      <c r="B225" s="375" t="s">
        <v>325</v>
      </c>
      <c r="C225" s="375"/>
      <c r="D225" s="375"/>
      <c r="E225" s="376">
        <f>E226+E229</f>
        <v>934289</v>
      </c>
    </row>
    <row r="226" spans="1:5" ht="45" x14ac:dyDescent="0.25">
      <c r="A226" s="322" t="s">
        <v>326</v>
      </c>
      <c r="B226" s="375" t="s">
        <v>331</v>
      </c>
      <c r="C226" s="375"/>
      <c r="D226" s="375"/>
      <c r="E226" s="376">
        <f>E227</f>
        <v>63739</v>
      </c>
    </row>
    <row r="227" spans="1:5" ht="23.25" x14ac:dyDescent="0.25">
      <c r="A227" s="325" t="s">
        <v>327</v>
      </c>
      <c r="B227" s="377" t="s">
        <v>331</v>
      </c>
      <c r="C227" s="377" t="s">
        <v>328</v>
      </c>
      <c r="D227" s="377"/>
      <c r="E227" s="378">
        <f>E228</f>
        <v>63739</v>
      </c>
    </row>
    <row r="228" spans="1:5" ht="36.75" customHeight="1" x14ac:dyDescent="0.35">
      <c r="A228" s="336" t="s">
        <v>329</v>
      </c>
      <c r="B228" s="377" t="s">
        <v>331</v>
      </c>
      <c r="C228" s="377" t="s">
        <v>328</v>
      </c>
      <c r="D228" s="377" t="s">
        <v>83</v>
      </c>
      <c r="E228" s="378">
        <v>63739</v>
      </c>
    </row>
    <row r="229" spans="1:5" ht="45" x14ac:dyDescent="0.3">
      <c r="A229" s="379" t="s">
        <v>330</v>
      </c>
      <c r="B229" s="375" t="s">
        <v>508</v>
      </c>
      <c r="C229" s="375"/>
      <c r="D229" s="375"/>
      <c r="E229" s="376">
        <f>E230</f>
        <v>870550</v>
      </c>
    </row>
    <row r="230" spans="1:5" ht="23.25" x14ac:dyDescent="0.25">
      <c r="A230" s="325" t="s">
        <v>327</v>
      </c>
      <c r="B230" s="377" t="s">
        <v>508</v>
      </c>
      <c r="C230" s="377" t="s">
        <v>328</v>
      </c>
      <c r="D230" s="377"/>
      <c r="E230" s="378">
        <f>E231</f>
        <v>870550</v>
      </c>
    </row>
    <row r="231" spans="1:5" ht="45" customHeight="1" x14ac:dyDescent="0.35">
      <c r="A231" s="336" t="s">
        <v>329</v>
      </c>
      <c r="B231" s="377" t="s">
        <v>508</v>
      </c>
      <c r="C231" s="377" t="s">
        <v>328</v>
      </c>
      <c r="D231" s="377" t="s">
        <v>83</v>
      </c>
      <c r="E231" s="378">
        <v>870550</v>
      </c>
    </row>
    <row r="232" spans="1:5" ht="53.25" hidden="1" customHeight="1" x14ac:dyDescent="0.3">
      <c r="A232" s="379" t="s">
        <v>509</v>
      </c>
      <c r="B232" s="375" t="s">
        <v>191</v>
      </c>
      <c r="C232" s="377"/>
      <c r="D232" s="377"/>
      <c r="E232" s="376">
        <f>E233</f>
        <v>0</v>
      </c>
    </row>
    <row r="233" spans="1:5" ht="121.5" hidden="1" customHeight="1" x14ac:dyDescent="0.35">
      <c r="A233" s="336" t="s">
        <v>510</v>
      </c>
      <c r="B233" s="377" t="s">
        <v>511</v>
      </c>
      <c r="C233" s="377"/>
      <c r="D233" s="377"/>
      <c r="E233" s="378"/>
    </row>
    <row r="234" spans="1:5" ht="23.25" hidden="1" x14ac:dyDescent="0.35">
      <c r="A234" s="336" t="s">
        <v>334</v>
      </c>
      <c r="B234" s="377" t="s">
        <v>511</v>
      </c>
      <c r="C234" s="377" t="s">
        <v>241</v>
      </c>
      <c r="D234" s="377"/>
      <c r="E234" s="378"/>
    </row>
    <row r="235" spans="1:5" ht="23.25" hidden="1" x14ac:dyDescent="0.35">
      <c r="A235" s="336" t="s">
        <v>176</v>
      </c>
      <c r="B235" s="377" t="s">
        <v>511</v>
      </c>
      <c r="C235" s="377" t="s">
        <v>241</v>
      </c>
      <c r="D235" s="377" t="s">
        <v>177</v>
      </c>
      <c r="E235" s="378"/>
    </row>
    <row r="236" spans="1:5" ht="53.25" hidden="1" customHeight="1" x14ac:dyDescent="0.3">
      <c r="A236" s="379" t="s">
        <v>514</v>
      </c>
      <c r="B236" s="375" t="s">
        <v>512</v>
      </c>
      <c r="C236" s="377"/>
      <c r="D236" s="377"/>
      <c r="E236" s="376">
        <f>E237</f>
        <v>0</v>
      </c>
    </row>
    <row r="237" spans="1:5" ht="121.5" hidden="1" customHeight="1" x14ac:dyDescent="0.35">
      <c r="A237" s="336" t="s">
        <v>510</v>
      </c>
      <c r="B237" s="377" t="s">
        <v>513</v>
      </c>
      <c r="C237" s="377"/>
      <c r="D237" s="377"/>
      <c r="E237" s="378">
        <f>E238</f>
        <v>0</v>
      </c>
    </row>
    <row r="238" spans="1:5" ht="23.25" hidden="1" x14ac:dyDescent="0.35">
      <c r="A238" s="336" t="s">
        <v>334</v>
      </c>
      <c r="B238" s="377" t="s">
        <v>513</v>
      </c>
      <c r="C238" s="377" t="s">
        <v>241</v>
      </c>
      <c r="D238" s="377"/>
      <c r="E238" s="378">
        <f>E239</f>
        <v>0</v>
      </c>
    </row>
    <row r="239" spans="1:5" ht="23.25" hidden="1" x14ac:dyDescent="0.35">
      <c r="A239" s="336" t="s">
        <v>176</v>
      </c>
      <c r="B239" s="377" t="s">
        <v>513</v>
      </c>
      <c r="C239" s="377" t="s">
        <v>241</v>
      </c>
      <c r="D239" s="377" t="s">
        <v>177</v>
      </c>
      <c r="E239" s="378">
        <v>0</v>
      </c>
    </row>
    <row r="240" spans="1:5" ht="22.5" x14ac:dyDescent="0.25">
      <c r="A240" s="371" t="s">
        <v>84</v>
      </c>
      <c r="B240" s="360" t="s">
        <v>332</v>
      </c>
      <c r="C240" s="360"/>
      <c r="D240" s="360"/>
      <c r="E240" s="361">
        <f>E241</f>
        <v>15000</v>
      </c>
    </row>
    <row r="241" spans="1:5" ht="22.5" x14ac:dyDescent="0.25">
      <c r="A241" s="371" t="s">
        <v>333</v>
      </c>
      <c r="B241" s="360" t="s">
        <v>448</v>
      </c>
      <c r="C241" s="360"/>
      <c r="D241" s="360"/>
      <c r="E241" s="361">
        <f>E242</f>
        <v>15000</v>
      </c>
    </row>
    <row r="242" spans="1:5" ht="23.25" x14ac:dyDescent="0.25">
      <c r="A242" s="325" t="s">
        <v>334</v>
      </c>
      <c r="B242" s="332" t="s">
        <v>448</v>
      </c>
      <c r="C242" s="332" t="s">
        <v>241</v>
      </c>
      <c r="D242" s="332"/>
      <c r="E242" s="333">
        <f>E243</f>
        <v>15000</v>
      </c>
    </row>
    <row r="243" spans="1:5" ht="23.25" x14ac:dyDescent="0.35">
      <c r="A243" s="337" t="s">
        <v>335</v>
      </c>
      <c r="B243" s="332" t="s">
        <v>448</v>
      </c>
      <c r="C243" s="332" t="s">
        <v>241</v>
      </c>
      <c r="D243" s="332" t="s">
        <v>85</v>
      </c>
      <c r="E243" s="333">
        <v>15000</v>
      </c>
    </row>
    <row r="244" spans="1:5" ht="22.5" x14ac:dyDescent="0.25">
      <c r="A244" s="346" t="s">
        <v>374</v>
      </c>
      <c r="B244" s="346"/>
      <c r="C244" s="346"/>
      <c r="D244" s="346"/>
      <c r="E244" s="349">
        <f>E215+E30+E13</f>
        <v>22897751.670000002</v>
      </c>
    </row>
    <row r="247" spans="1:5" ht="55.5" customHeight="1" x14ac:dyDescent="0.35">
      <c r="A247" s="338" t="s">
        <v>485</v>
      </c>
      <c r="E247" s="347" t="s">
        <v>486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7" customWidth="1"/>
    <col min="2" max="2" width="14.7109375" style="87" customWidth="1"/>
    <col min="3" max="3" width="12.85546875" style="87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8" bestFit="1" customWidth="1"/>
    <col min="8" max="9" width="15.42578125" style="88" bestFit="1" customWidth="1"/>
    <col min="10" max="16384" width="9.140625" style="88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437" t="s">
        <v>107</v>
      </c>
      <c r="B6" s="437"/>
      <c r="C6" s="437"/>
      <c r="D6" s="437"/>
      <c r="E6" s="437"/>
      <c r="F6" s="437"/>
    </row>
    <row r="7" spans="1:9" ht="32.25" customHeight="1" x14ac:dyDescent="0.25">
      <c r="A7" s="437" t="s">
        <v>148</v>
      </c>
      <c r="B7" s="437"/>
      <c r="C7" s="437"/>
      <c r="D7" s="437"/>
      <c r="E7" s="437"/>
      <c r="F7" s="437"/>
    </row>
    <row r="8" spans="1:9" ht="15.75" customHeight="1" x14ac:dyDescent="0.25">
      <c r="A8" s="437" t="s">
        <v>189</v>
      </c>
      <c r="B8" s="437"/>
      <c r="C8" s="437"/>
      <c r="D8" s="437"/>
      <c r="E8" s="437"/>
      <c r="F8" s="437"/>
    </row>
    <row r="9" spans="1:9" x14ac:dyDescent="0.25">
      <c r="A9" s="89"/>
    </row>
    <row r="10" spans="1:9" x14ac:dyDescent="0.25">
      <c r="A10" s="90" t="s">
        <v>73</v>
      </c>
      <c r="B10" s="90" t="s">
        <v>73</v>
      </c>
      <c r="C10" s="90" t="s">
        <v>73</v>
      </c>
      <c r="D10" s="91" t="s">
        <v>73</v>
      </c>
      <c r="E10" s="90"/>
      <c r="F10" s="90" t="s">
        <v>135</v>
      </c>
    </row>
    <row r="11" spans="1:9" x14ac:dyDescent="0.25">
      <c r="A11" s="438" t="s">
        <v>74</v>
      </c>
      <c r="B11" s="438" t="s">
        <v>108</v>
      </c>
      <c r="C11" s="438" t="s">
        <v>109</v>
      </c>
      <c r="D11" s="439" t="s">
        <v>75</v>
      </c>
      <c r="E11" s="438" t="s">
        <v>3</v>
      </c>
      <c r="F11" s="438"/>
    </row>
    <row r="12" spans="1:9" x14ac:dyDescent="0.25">
      <c r="A12" s="438"/>
      <c r="B12" s="438"/>
      <c r="C12" s="438"/>
      <c r="D12" s="439"/>
      <c r="E12" s="141" t="s">
        <v>159</v>
      </c>
      <c r="F12" s="141" t="s">
        <v>186</v>
      </c>
    </row>
    <row r="13" spans="1:9" ht="63" x14ac:dyDescent="0.25">
      <c r="A13" s="28" t="s">
        <v>136</v>
      </c>
      <c r="B13" s="103">
        <v>6035118</v>
      </c>
      <c r="C13" s="103"/>
      <c r="D13" s="104"/>
      <c r="E13" s="105">
        <f>E15+E17</f>
        <v>39700</v>
      </c>
      <c r="F13" s="105">
        <f>F15+F17</f>
        <v>39800</v>
      </c>
      <c r="G13" s="93"/>
      <c r="H13" s="106"/>
      <c r="I13" s="106"/>
    </row>
    <row r="14" spans="1:9" ht="31.5" customHeight="1" x14ac:dyDescent="0.25">
      <c r="A14" s="45" t="s">
        <v>111</v>
      </c>
      <c r="B14" s="44">
        <v>6035118</v>
      </c>
      <c r="C14" s="44">
        <v>121</v>
      </c>
      <c r="D14" s="107"/>
      <c r="E14" s="108">
        <f>E15</f>
        <v>37000</v>
      </c>
      <c r="F14" s="108">
        <f>F15</f>
        <v>37000</v>
      </c>
      <c r="G14" s="93"/>
      <c r="H14" s="109"/>
      <c r="I14" s="109"/>
    </row>
    <row r="15" spans="1:9" x14ac:dyDescent="0.25">
      <c r="A15" s="45" t="s">
        <v>138</v>
      </c>
      <c r="B15" s="44">
        <v>6035118</v>
      </c>
      <c r="C15" s="44">
        <v>121</v>
      </c>
      <c r="D15" s="107" t="s">
        <v>137</v>
      </c>
      <c r="E15" s="108">
        <v>37000</v>
      </c>
      <c r="F15" s="108">
        <v>37000</v>
      </c>
      <c r="G15" s="93"/>
      <c r="H15" s="106"/>
      <c r="I15" s="106"/>
    </row>
    <row r="16" spans="1:9" ht="47.25" x14ac:dyDescent="0.25">
      <c r="A16" s="45" t="s">
        <v>112</v>
      </c>
      <c r="B16" s="44">
        <v>6035118</v>
      </c>
      <c r="C16" s="44">
        <v>244</v>
      </c>
      <c r="D16" s="107"/>
      <c r="E16" s="27">
        <v>2200</v>
      </c>
      <c r="F16" s="27">
        <f>F17</f>
        <v>2800</v>
      </c>
      <c r="G16" s="93"/>
      <c r="H16" s="106"/>
      <c r="I16" s="106"/>
    </row>
    <row r="17" spans="1:9" x14ac:dyDescent="0.25">
      <c r="A17" s="45" t="s">
        <v>138</v>
      </c>
      <c r="B17" s="44">
        <v>6035118</v>
      </c>
      <c r="C17" s="44">
        <v>244</v>
      </c>
      <c r="D17" s="107" t="s">
        <v>137</v>
      </c>
      <c r="E17" s="27">
        <v>2700</v>
      </c>
      <c r="F17" s="27">
        <v>2800</v>
      </c>
      <c r="G17" s="93"/>
      <c r="H17" s="106"/>
      <c r="I17" s="106"/>
    </row>
    <row r="18" spans="1:9" ht="31.5" x14ac:dyDescent="0.25">
      <c r="A18" s="56" t="s">
        <v>121</v>
      </c>
      <c r="B18" s="110">
        <v>7707001</v>
      </c>
      <c r="C18" s="110"/>
      <c r="D18" s="111"/>
      <c r="E18" s="105">
        <f>E19</f>
        <v>3000</v>
      </c>
      <c r="F18" s="105">
        <f>F19</f>
        <v>3000</v>
      </c>
      <c r="G18" s="93"/>
      <c r="H18" s="106"/>
      <c r="I18" s="106"/>
    </row>
    <row r="19" spans="1:9" x14ac:dyDescent="0.25">
      <c r="A19" s="45" t="s">
        <v>122</v>
      </c>
      <c r="B19" s="46">
        <v>7707001</v>
      </c>
      <c r="C19" s="46">
        <v>870</v>
      </c>
      <c r="D19" s="112"/>
      <c r="E19" s="108">
        <f>E20</f>
        <v>3000</v>
      </c>
      <c r="F19" s="108">
        <f>F20</f>
        <v>3000</v>
      </c>
      <c r="G19" s="93"/>
      <c r="H19" s="106"/>
      <c r="I19" s="106"/>
    </row>
    <row r="20" spans="1:9" x14ac:dyDescent="0.25">
      <c r="A20" s="45" t="s">
        <v>84</v>
      </c>
      <c r="B20" s="46">
        <v>7707001</v>
      </c>
      <c r="C20" s="46">
        <v>870</v>
      </c>
      <c r="D20" s="112" t="s">
        <v>85</v>
      </c>
      <c r="E20" s="108">
        <v>3000</v>
      </c>
      <c r="F20" s="108">
        <v>3000</v>
      </c>
      <c r="G20" s="93"/>
      <c r="H20" s="106"/>
      <c r="I20" s="106"/>
    </row>
    <row r="21" spans="1:9" x14ac:dyDescent="0.25">
      <c r="A21" s="56" t="s">
        <v>113</v>
      </c>
      <c r="B21" s="110">
        <v>7707003</v>
      </c>
      <c r="C21" s="110"/>
      <c r="D21" s="111"/>
      <c r="E21" s="105">
        <f>E22+E24</f>
        <v>262000</v>
      </c>
      <c r="F21" s="105">
        <f>F22+F24</f>
        <v>263000</v>
      </c>
      <c r="G21" s="93"/>
      <c r="H21" s="109"/>
      <c r="I21" s="109"/>
    </row>
    <row r="22" spans="1:9" ht="34.5" customHeight="1" x14ac:dyDescent="0.25">
      <c r="A22" s="45" t="s">
        <v>111</v>
      </c>
      <c r="B22" s="46">
        <v>7707003</v>
      </c>
      <c r="C22" s="46">
        <v>121</v>
      </c>
      <c r="D22" s="112"/>
      <c r="E22" s="108">
        <f>E23</f>
        <v>260000</v>
      </c>
      <c r="F22" s="108">
        <f>F23</f>
        <v>260000</v>
      </c>
      <c r="G22" s="93"/>
      <c r="H22" s="106"/>
      <c r="I22" s="106"/>
    </row>
    <row r="23" spans="1:9" ht="47.25" x14ac:dyDescent="0.25">
      <c r="A23" s="45" t="s">
        <v>114</v>
      </c>
      <c r="B23" s="46">
        <v>7707003</v>
      </c>
      <c r="C23" s="46">
        <v>121</v>
      </c>
      <c r="D23" s="112" t="s">
        <v>79</v>
      </c>
      <c r="E23" s="108">
        <v>260000</v>
      </c>
      <c r="F23" s="108">
        <v>260000</v>
      </c>
      <c r="G23" s="93"/>
      <c r="H23" s="106"/>
      <c r="I23" s="106"/>
    </row>
    <row r="24" spans="1:9" ht="63" x14ac:dyDescent="0.25">
      <c r="A24" s="45" t="s">
        <v>80</v>
      </c>
      <c r="B24" s="46">
        <v>7707003</v>
      </c>
      <c r="C24" s="46">
        <v>122</v>
      </c>
      <c r="D24" s="112" t="s">
        <v>79</v>
      </c>
      <c r="E24" s="108">
        <v>2000</v>
      </c>
      <c r="F24" s="108">
        <v>3000</v>
      </c>
      <c r="G24" s="93"/>
      <c r="H24" s="106"/>
      <c r="I24" s="106"/>
    </row>
    <row r="25" spans="1:9" x14ac:dyDescent="0.25">
      <c r="A25" s="56" t="s">
        <v>115</v>
      </c>
      <c r="B25" s="110">
        <v>7707004</v>
      </c>
      <c r="C25" s="110"/>
      <c r="D25" s="111"/>
      <c r="E25" s="105">
        <f>E26+E29+E31+E33+E36</f>
        <v>1599100</v>
      </c>
      <c r="F25" s="105">
        <f>F26+F29+F31+F33+F36</f>
        <v>1646000</v>
      </c>
      <c r="G25" s="93"/>
      <c r="H25" s="93"/>
      <c r="I25" s="93"/>
    </row>
    <row r="26" spans="1:9" ht="57.75" customHeight="1" x14ac:dyDescent="0.25">
      <c r="A26" s="45" t="s">
        <v>111</v>
      </c>
      <c r="B26" s="46">
        <v>7707004</v>
      </c>
      <c r="C26" s="46">
        <v>121</v>
      </c>
      <c r="D26" s="112"/>
      <c r="E26" s="108">
        <f>E27+E28</f>
        <v>1380000</v>
      </c>
      <c r="F26" s="108">
        <f>F27+F28</f>
        <v>1380000</v>
      </c>
      <c r="G26" s="93"/>
      <c r="H26" s="109"/>
      <c r="I26" s="109"/>
    </row>
    <row r="27" spans="1:9" ht="63" x14ac:dyDescent="0.25">
      <c r="A27" s="45" t="s">
        <v>80</v>
      </c>
      <c r="B27" s="46">
        <v>7707004</v>
      </c>
      <c r="C27" s="46">
        <v>121</v>
      </c>
      <c r="D27" s="112" t="s">
        <v>81</v>
      </c>
      <c r="E27" s="108">
        <v>1380000</v>
      </c>
      <c r="F27" s="108">
        <v>1380000</v>
      </c>
    </row>
    <row r="28" spans="1:9" x14ac:dyDescent="0.25">
      <c r="A28" s="43" t="s">
        <v>90</v>
      </c>
      <c r="B28" s="46">
        <v>7707004</v>
      </c>
      <c r="C28" s="46">
        <v>121</v>
      </c>
      <c r="D28" s="112" t="s">
        <v>91</v>
      </c>
      <c r="E28" s="108"/>
      <c r="F28" s="108"/>
    </row>
    <row r="29" spans="1:9" ht="35.25" customHeight="1" x14ac:dyDescent="0.25">
      <c r="A29" s="45" t="s">
        <v>116</v>
      </c>
      <c r="B29" s="46">
        <v>7707004</v>
      </c>
      <c r="C29" s="46">
        <v>122</v>
      </c>
      <c r="D29" s="112"/>
      <c r="E29" s="108">
        <f>E30</f>
        <v>2000</v>
      </c>
      <c r="F29" s="108">
        <f>F30</f>
        <v>3000</v>
      </c>
    </row>
    <row r="30" spans="1:9" ht="63" x14ac:dyDescent="0.25">
      <c r="A30" s="45" t="s">
        <v>80</v>
      </c>
      <c r="B30" s="46">
        <v>7707004</v>
      </c>
      <c r="C30" s="46">
        <v>122</v>
      </c>
      <c r="D30" s="112" t="s">
        <v>81</v>
      </c>
      <c r="E30" s="108">
        <v>2000</v>
      </c>
      <c r="F30" s="108">
        <v>3000</v>
      </c>
    </row>
    <row r="31" spans="1:9" ht="31.5" x14ac:dyDescent="0.25">
      <c r="A31" s="45" t="s">
        <v>117</v>
      </c>
      <c r="B31" s="46">
        <v>7707004</v>
      </c>
      <c r="C31" s="46">
        <v>242</v>
      </c>
      <c r="D31" s="112"/>
      <c r="E31" s="108">
        <f>E32</f>
        <v>67800</v>
      </c>
      <c r="F31" s="108">
        <f>F32</f>
        <v>111700</v>
      </c>
    </row>
    <row r="32" spans="1:9" ht="63" x14ac:dyDescent="0.25">
      <c r="A32" s="45" t="s">
        <v>80</v>
      </c>
      <c r="B32" s="46">
        <v>7707004</v>
      </c>
      <c r="C32" s="46">
        <v>242</v>
      </c>
      <c r="D32" s="112" t="s">
        <v>81</v>
      </c>
      <c r="E32" s="108">
        <v>67800</v>
      </c>
      <c r="F32" s="108">
        <v>111700</v>
      </c>
    </row>
    <row r="33" spans="1:6" ht="47.25" x14ac:dyDescent="0.25">
      <c r="A33" s="45" t="s">
        <v>112</v>
      </c>
      <c r="B33" s="46">
        <v>7707004</v>
      </c>
      <c r="C33" s="46">
        <v>244</v>
      </c>
      <c r="D33" s="112"/>
      <c r="E33" s="108">
        <f>E34+E35</f>
        <v>147300</v>
      </c>
      <c r="F33" s="108">
        <f>F34+F35</f>
        <v>149300</v>
      </c>
    </row>
    <row r="34" spans="1:6" ht="63" x14ac:dyDescent="0.25">
      <c r="A34" s="45" t="s">
        <v>80</v>
      </c>
      <c r="B34" s="46">
        <v>7707004</v>
      </c>
      <c r="C34" s="46">
        <v>244</v>
      </c>
      <c r="D34" s="112" t="s">
        <v>81</v>
      </c>
      <c r="E34" s="108">
        <v>137300</v>
      </c>
      <c r="F34" s="108">
        <v>139300</v>
      </c>
    </row>
    <row r="35" spans="1:6" ht="47.25" x14ac:dyDescent="0.25">
      <c r="A35" s="45" t="s">
        <v>112</v>
      </c>
      <c r="B35" s="46">
        <v>7707004</v>
      </c>
      <c r="C35" s="46">
        <v>244</v>
      </c>
      <c r="D35" s="112" t="s">
        <v>89</v>
      </c>
      <c r="E35" s="108">
        <v>10000</v>
      </c>
      <c r="F35" s="108">
        <v>10000</v>
      </c>
    </row>
    <row r="36" spans="1:6" x14ac:dyDescent="0.25">
      <c r="A36" s="45" t="s">
        <v>119</v>
      </c>
      <c r="B36" s="46">
        <v>7707004</v>
      </c>
      <c r="C36" s="46">
        <v>852</v>
      </c>
      <c r="D36" s="112"/>
      <c r="E36" s="108">
        <f>E37</f>
        <v>2000</v>
      </c>
      <c r="F36" s="108">
        <f>F37</f>
        <v>2000</v>
      </c>
    </row>
    <row r="37" spans="1:6" ht="63" x14ac:dyDescent="0.25">
      <c r="A37" s="45" t="s">
        <v>80</v>
      </c>
      <c r="B37" s="46">
        <v>7707004</v>
      </c>
      <c r="C37" s="46">
        <v>852</v>
      </c>
      <c r="D37" s="112" t="s">
        <v>81</v>
      </c>
      <c r="E37" s="108">
        <v>2000</v>
      </c>
      <c r="F37" s="108">
        <v>2000</v>
      </c>
    </row>
    <row r="38" spans="1:6" ht="31.5" x14ac:dyDescent="0.25">
      <c r="A38" s="56" t="s">
        <v>118</v>
      </c>
      <c r="B38" s="110">
        <v>7707013</v>
      </c>
      <c r="C38" s="110"/>
      <c r="D38" s="111"/>
      <c r="E38" s="105">
        <f>E39</f>
        <v>9000</v>
      </c>
      <c r="F38" s="105">
        <f>F39</f>
        <v>9000</v>
      </c>
    </row>
    <row r="39" spans="1:6" x14ac:dyDescent="0.25">
      <c r="A39" s="45" t="s">
        <v>22</v>
      </c>
      <c r="B39" s="46">
        <v>7707013</v>
      </c>
      <c r="C39" s="46">
        <v>540</v>
      </c>
      <c r="D39" s="112"/>
      <c r="E39" s="108">
        <f>E40</f>
        <v>9000</v>
      </c>
      <c r="F39" s="108">
        <f>F40</f>
        <v>9000</v>
      </c>
    </row>
    <row r="40" spans="1:6" ht="47.25" x14ac:dyDescent="0.25">
      <c r="A40" s="45" t="s">
        <v>82</v>
      </c>
      <c r="B40" s="46">
        <v>7707013</v>
      </c>
      <c r="C40" s="46">
        <v>540</v>
      </c>
      <c r="D40" s="112" t="s">
        <v>83</v>
      </c>
      <c r="E40" s="108">
        <v>9000</v>
      </c>
      <c r="F40" s="108">
        <v>9000</v>
      </c>
    </row>
    <row r="41" spans="1:6" ht="47.25" x14ac:dyDescent="0.25">
      <c r="A41" s="34" t="s">
        <v>154</v>
      </c>
      <c r="B41" s="36">
        <v>7707801</v>
      </c>
      <c r="C41" s="110"/>
      <c r="D41" s="111"/>
      <c r="E41" s="105">
        <f>E42+E44+E46+E48</f>
        <v>208000</v>
      </c>
      <c r="F41" s="105">
        <f>F42+F44+F46+F48</f>
        <v>208000</v>
      </c>
    </row>
    <row r="42" spans="1:6" ht="31.5" x14ac:dyDescent="0.25">
      <c r="A42" s="45" t="s">
        <v>120</v>
      </c>
      <c r="B42" s="38">
        <v>7707801</v>
      </c>
      <c r="C42" s="46">
        <v>111</v>
      </c>
      <c r="D42" s="112"/>
      <c r="E42" s="108">
        <f>E43</f>
        <v>195000</v>
      </c>
      <c r="F42" s="108">
        <f>F43</f>
        <v>195000</v>
      </c>
    </row>
    <row r="43" spans="1:6" x14ac:dyDescent="0.25">
      <c r="A43" s="45" t="s">
        <v>102</v>
      </c>
      <c r="B43" s="38">
        <v>7707801</v>
      </c>
      <c r="C43" s="46">
        <v>111</v>
      </c>
      <c r="D43" s="112" t="s">
        <v>103</v>
      </c>
      <c r="E43" s="108">
        <v>195000</v>
      </c>
      <c r="F43" s="108">
        <v>195000</v>
      </c>
    </row>
    <row r="44" spans="1:6" x14ac:dyDescent="0.25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26">
        <v>1000</v>
      </c>
    </row>
    <row r="45" spans="1:6" x14ac:dyDescent="0.25">
      <c r="A45" s="45" t="s">
        <v>102</v>
      </c>
      <c r="B45" s="38">
        <v>7707801</v>
      </c>
      <c r="C45" s="46">
        <v>242</v>
      </c>
      <c r="D45" s="112" t="s">
        <v>103</v>
      </c>
      <c r="E45" s="108"/>
      <c r="F45" s="108"/>
    </row>
    <row r="46" spans="1:6" ht="47.25" x14ac:dyDescent="0.25">
      <c r="A46" s="45" t="s">
        <v>112</v>
      </c>
      <c r="B46" s="38">
        <v>7707801</v>
      </c>
      <c r="C46" s="46">
        <v>244</v>
      </c>
      <c r="D46" s="112"/>
      <c r="E46" s="108">
        <f>E47</f>
        <v>12000</v>
      </c>
      <c r="F46" s="108">
        <f>F47</f>
        <v>12000</v>
      </c>
    </row>
    <row r="47" spans="1:6" x14ac:dyDescent="0.25">
      <c r="A47" s="45" t="s">
        <v>102</v>
      </c>
      <c r="B47" s="38">
        <v>7707801</v>
      </c>
      <c r="C47" s="46">
        <v>244</v>
      </c>
      <c r="D47" s="112" t="s">
        <v>103</v>
      </c>
      <c r="E47" s="108">
        <v>12000</v>
      </c>
      <c r="F47" s="108">
        <v>12000</v>
      </c>
    </row>
    <row r="48" spans="1:6" x14ac:dyDescent="0.25">
      <c r="A48" s="45" t="s">
        <v>119</v>
      </c>
      <c r="B48" s="38">
        <v>7707801</v>
      </c>
      <c r="C48" s="46">
        <v>852</v>
      </c>
      <c r="D48" s="112"/>
      <c r="E48" s="108">
        <f>E49</f>
        <v>0</v>
      </c>
      <c r="F48" s="108">
        <f>F49</f>
        <v>0</v>
      </c>
    </row>
    <row r="49" spans="1:6" x14ac:dyDescent="0.25">
      <c r="A49" s="45" t="s">
        <v>102</v>
      </c>
      <c r="B49" s="38">
        <v>7707801</v>
      </c>
      <c r="C49" s="46">
        <v>852</v>
      </c>
      <c r="D49" s="112" t="s">
        <v>103</v>
      </c>
      <c r="E49" s="108"/>
      <c r="F49" s="108"/>
    </row>
    <row r="50" spans="1:6" ht="47.25" x14ac:dyDescent="0.25">
      <c r="A50" s="34" t="s">
        <v>152</v>
      </c>
      <c r="B50" s="36">
        <v>7707802</v>
      </c>
      <c r="C50" s="46"/>
      <c r="D50" s="112"/>
      <c r="E50" s="105">
        <f>E51+E54</f>
        <v>132000</v>
      </c>
      <c r="F50" s="105">
        <f>F51+F54</f>
        <v>132000</v>
      </c>
    </row>
    <row r="51" spans="1:6" ht="31.5" x14ac:dyDescent="0.25">
      <c r="A51" s="31" t="s">
        <v>120</v>
      </c>
      <c r="B51" s="36">
        <v>7707802</v>
      </c>
      <c r="C51" s="46">
        <v>111</v>
      </c>
      <c r="D51" s="112"/>
      <c r="E51" s="108">
        <f>E52</f>
        <v>130000</v>
      </c>
      <c r="F51" s="108">
        <f>F52</f>
        <v>130000</v>
      </c>
    </row>
    <row r="52" spans="1:6" x14ac:dyDescent="0.25">
      <c r="A52" s="31" t="s">
        <v>153</v>
      </c>
      <c r="B52" s="36">
        <v>7707802</v>
      </c>
      <c r="C52" s="46">
        <v>111</v>
      </c>
      <c r="D52" s="112" t="s">
        <v>103</v>
      </c>
      <c r="E52" s="108">
        <v>130000</v>
      </c>
      <c r="F52" s="108">
        <v>130000</v>
      </c>
    </row>
    <row r="53" spans="1:6" ht="47.25" x14ac:dyDescent="0.25">
      <c r="A53" s="31" t="s">
        <v>112</v>
      </c>
      <c r="B53" s="36">
        <v>7707802</v>
      </c>
      <c r="C53" s="46">
        <v>244</v>
      </c>
      <c r="D53" s="112"/>
      <c r="E53" s="108">
        <f>E54</f>
        <v>2000</v>
      </c>
      <c r="F53" s="108">
        <f>F54</f>
        <v>2000</v>
      </c>
    </row>
    <row r="54" spans="1:6" x14ac:dyDescent="0.25">
      <c r="A54" s="31" t="s">
        <v>153</v>
      </c>
      <c r="B54" s="36">
        <v>7707802</v>
      </c>
      <c r="C54" s="46">
        <v>244</v>
      </c>
      <c r="D54" s="112" t="s">
        <v>103</v>
      </c>
      <c r="E54" s="108">
        <v>2000</v>
      </c>
      <c r="F54" s="108">
        <v>2000</v>
      </c>
    </row>
    <row r="55" spans="1:6" ht="47.25" x14ac:dyDescent="0.25">
      <c r="A55" s="56" t="s">
        <v>123</v>
      </c>
      <c r="B55" s="110">
        <v>7707032</v>
      </c>
      <c r="C55" s="110"/>
      <c r="D55" s="111"/>
      <c r="E55" s="105">
        <f>E56</f>
        <v>21000</v>
      </c>
      <c r="F55" s="105">
        <f>F56</f>
        <v>48000</v>
      </c>
    </row>
    <row r="56" spans="1:6" ht="47.25" x14ac:dyDescent="0.25">
      <c r="A56" s="45" t="s">
        <v>112</v>
      </c>
      <c r="B56" s="46">
        <v>7707032</v>
      </c>
      <c r="C56" s="46">
        <v>244</v>
      </c>
      <c r="D56" s="112"/>
      <c r="E56" s="108">
        <f>E57</f>
        <v>21000</v>
      </c>
      <c r="F56" s="108">
        <f>F57</f>
        <v>48000</v>
      </c>
    </row>
    <row r="57" spans="1:6" ht="47.25" x14ac:dyDescent="0.25">
      <c r="A57" s="45" t="s">
        <v>88</v>
      </c>
      <c r="B57" s="46">
        <v>7707032</v>
      </c>
      <c r="C57" s="46">
        <v>244</v>
      </c>
      <c r="D57" s="112" t="s">
        <v>91</v>
      </c>
      <c r="E57" s="108">
        <v>21000</v>
      </c>
      <c r="F57" s="108">
        <v>48000</v>
      </c>
    </row>
    <row r="58" spans="1:6" ht="47.25" x14ac:dyDescent="0.25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5" x14ac:dyDescent="0.25">
      <c r="A61" s="56" t="s">
        <v>124</v>
      </c>
      <c r="B61" s="110">
        <v>7707501</v>
      </c>
      <c r="C61" s="110"/>
      <c r="D61" s="111"/>
      <c r="E61" s="105">
        <f>E62</f>
        <v>5000</v>
      </c>
      <c r="F61" s="105">
        <f>F62</f>
        <v>5000</v>
      </c>
    </row>
    <row r="62" spans="1:6" ht="47.25" x14ac:dyDescent="0.25">
      <c r="A62" s="45" t="s">
        <v>112</v>
      </c>
      <c r="B62" s="46">
        <v>7707501</v>
      </c>
      <c r="C62" s="46">
        <v>244</v>
      </c>
      <c r="D62" s="112"/>
      <c r="E62" s="108">
        <f>E63</f>
        <v>5000</v>
      </c>
      <c r="F62" s="108">
        <f>F63</f>
        <v>5000</v>
      </c>
    </row>
    <row r="63" spans="1:6" x14ac:dyDescent="0.25">
      <c r="A63" s="45" t="s">
        <v>105</v>
      </c>
      <c r="B63" s="46">
        <v>7707501</v>
      </c>
      <c r="C63" s="46">
        <v>244</v>
      </c>
      <c r="D63" s="112" t="s">
        <v>106</v>
      </c>
      <c r="E63" s="108">
        <v>5000</v>
      </c>
      <c r="F63" s="108">
        <v>5000</v>
      </c>
    </row>
    <row r="64" spans="1:6" ht="31.5" x14ac:dyDescent="0.25">
      <c r="A64" s="113" t="s">
        <v>127</v>
      </c>
      <c r="B64" s="103">
        <v>7707502</v>
      </c>
      <c r="C64" s="110"/>
      <c r="D64" s="111"/>
      <c r="E64" s="105">
        <f>E65+E67</f>
        <v>160800</v>
      </c>
      <c r="F64" s="105">
        <f>F65+F67</f>
        <v>170000</v>
      </c>
    </row>
    <row r="65" spans="1:6" ht="47.25" x14ac:dyDescent="0.25">
      <c r="A65" s="45" t="s">
        <v>112</v>
      </c>
      <c r="B65" s="46">
        <v>7707502</v>
      </c>
      <c r="C65" s="46">
        <v>244</v>
      </c>
      <c r="D65" s="112"/>
      <c r="E65" s="108">
        <f>E66</f>
        <v>150800</v>
      </c>
      <c r="F65" s="108">
        <f>F66</f>
        <v>125000</v>
      </c>
    </row>
    <row r="66" spans="1:6" x14ac:dyDescent="0.25">
      <c r="A66" s="45" t="s">
        <v>94</v>
      </c>
      <c r="B66" s="46">
        <v>7707502</v>
      </c>
      <c r="C66" s="46">
        <v>244</v>
      </c>
      <c r="D66" s="112" t="s">
        <v>95</v>
      </c>
      <c r="E66" s="108">
        <v>150800</v>
      </c>
      <c r="F66" s="108">
        <v>125000</v>
      </c>
    </row>
    <row r="67" spans="1:6" ht="47.25" x14ac:dyDescent="0.25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5" x14ac:dyDescent="0.25">
      <c r="A69" s="92" t="s">
        <v>169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5" x14ac:dyDescent="0.25">
      <c r="A72" s="92" t="s">
        <v>170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5" x14ac:dyDescent="0.25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98" customFormat="1" ht="31.5" x14ac:dyDescent="0.25">
      <c r="A78" s="94" t="s">
        <v>173</v>
      </c>
      <c r="B78" s="95">
        <v>7708022</v>
      </c>
      <c r="C78" s="95"/>
      <c r="D78" s="96"/>
      <c r="E78" s="97">
        <f>E79</f>
        <v>30000</v>
      </c>
      <c r="F78" s="97">
        <f>F79</f>
        <v>30000</v>
      </c>
    </row>
    <row r="79" spans="1:6" ht="34.5" customHeight="1" x14ac:dyDescent="0.25">
      <c r="A79" s="99" t="s">
        <v>172</v>
      </c>
      <c r="B79" s="100">
        <v>7708022</v>
      </c>
      <c r="C79" s="100">
        <v>321</v>
      </c>
      <c r="D79" s="101"/>
      <c r="E79" s="102">
        <f>E80</f>
        <v>30000</v>
      </c>
      <c r="F79" s="102">
        <f>F80</f>
        <v>30000</v>
      </c>
    </row>
    <row r="80" spans="1:6" x14ac:dyDescent="0.25">
      <c r="A80" s="99" t="s">
        <v>168</v>
      </c>
      <c r="B80" s="100">
        <v>7708022</v>
      </c>
      <c r="C80" s="100">
        <v>321</v>
      </c>
      <c r="D80" s="101" t="s">
        <v>171</v>
      </c>
      <c r="E80" s="102">
        <v>30000</v>
      </c>
      <c r="F80" s="102">
        <v>30000</v>
      </c>
    </row>
    <row r="81" spans="1:6" ht="31.5" x14ac:dyDescent="0.25">
      <c r="A81" s="34" t="s">
        <v>176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179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180</v>
      </c>
      <c r="B83" s="38">
        <v>7709006</v>
      </c>
      <c r="C83" s="38">
        <v>880</v>
      </c>
      <c r="D83" s="37" t="s">
        <v>177</v>
      </c>
      <c r="E83" s="40">
        <v>95000</v>
      </c>
      <c r="F83" s="40">
        <v>0</v>
      </c>
    </row>
    <row r="84" spans="1:6" ht="72" x14ac:dyDescent="0.25">
      <c r="A84" s="125" t="s">
        <v>184</v>
      </c>
      <c r="B84" s="36" t="s">
        <v>183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112</v>
      </c>
      <c r="B85" s="38" t="s">
        <v>183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175</v>
      </c>
      <c r="B86" s="38" t="s">
        <v>183</v>
      </c>
      <c r="C86" s="38">
        <v>244</v>
      </c>
      <c r="D86" s="37" t="s">
        <v>182</v>
      </c>
      <c r="E86" s="40">
        <v>700</v>
      </c>
      <c r="F86" s="40">
        <v>700</v>
      </c>
    </row>
    <row r="87" spans="1:6" x14ac:dyDescent="0.25">
      <c r="A87" s="56" t="s">
        <v>104</v>
      </c>
      <c r="B87" s="110"/>
      <c r="C87" s="110"/>
      <c r="D87" s="111"/>
      <c r="E87" s="105">
        <f>E13+E18+E21+E25+E38+E41+E50+E55+E58+E61+E64+E69+E72+E75+E78+E81+E84</f>
        <v>2606100</v>
      </c>
      <c r="F87" s="105">
        <f>F13+F18+F21+F25+F38+F41+F50+F55+F58+F61+F64+F69+F72+F75+F78+F84</f>
        <v>2613300</v>
      </c>
    </row>
    <row r="88" spans="1:6" x14ac:dyDescent="0.25">
      <c r="E88" s="114"/>
      <c r="F88" s="115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8"/>
  <sheetViews>
    <sheetView tabSelected="1" zoomScale="75" zoomScaleNormal="75" workbookViewId="0">
      <selection activeCell="N15" sqref="N15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408" t="s">
        <v>544</v>
      </c>
    </row>
    <row r="2" spans="1:11" x14ac:dyDescent="0.25">
      <c r="D2" s="440" t="s">
        <v>570</v>
      </c>
      <c r="E2" s="440"/>
      <c r="F2" s="440"/>
      <c r="G2" s="18"/>
      <c r="H2" s="18"/>
      <c r="I2" s="18"/>
      <c r="J2" s="18"/>
      <c r="K2" s="18"/>
    </row>
    <row r="3" spans="1:11" x14ac:dyDescent="0.25">
      <c r="C3" s="445" t="s">
        <v>515</v>
      </c>
      <c r="D3" s="445"/>
      <c r="E3" s="445"/>
      <c r="F3" s="445"/>
      <c r="G3" s="445"/>
      <c r="H3" s="445"/>
      <c r="I3" s="445"/>
    </row>
    <row r="4" spans="1:11" x14ac:dyDescent="0.25">
      <c r="A4" s="405" t="s">
        <v>538</v>
      </c>
      <c r="C4" s="446" t="s">
        <v>553</v>
      </c>
      <c r="D4" s="446"/>
      <c r="E4" s="446"/>
      <c r="F4" s="446"/>
      <c r="G4" s="180"/>
    </row>
    <row r="5" spans="1:11" x14ac:dyDescent="0.25">
      <c r="D5" s="18"/>
      <c r="E5" s="18"/>
      <c r="F5" s="18"/>
      <c r="G5" s="18"/>
    </row>
    <row r="6" spans="1:11" x14ac:dyDescent="0.25">
      <c r="A6" s="425"/>
      <c r="B6" s="425"/>
      <c r="C6" s="426"/>
      <c r="D6" s="426"/>
      <c r="E6" s="426"/>
      <c r="F6" s="426"/>
      <c r="G6" s="426"/>
      <c r="H6" s="426"/>
    </row>
    <row r="7" spans="1:11" ht="94.5" customHeight="1" x14ac:dyDescent="0.25">
      <c r="A7" s="425" t="s">
        <v>556</v>
      </c>
      <c r="B7" s="425"/>
      <c r="C7" s="425"/>
      <c r="D7" s="425"/>
      <c r="E7" s="425"/>
      <c r="F7" s="425"/>
      <c r="G7" s="425"/>
      <c r="H7" s="425"/>
    </row>
    <row r="8" spans="1:11" x14ac:dyDescent="0.25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5" x14ac:dyDescent="0.25">
      <c r="A9" s="441" t="s">
        <v>74</v>
      </c>
      <c r="B9" s="442" t="s">
        <v>144</v>
      </c>
      <c r="C9" s="441" t="s">
        <v>75</v>
      </c>
      <c r="D9" s="441" t="s">
        <v>108</v>
      </c>
      <c r="E9" s="441" t="s">
        <v>109</v>
      </c>
      <c r="F9" s="443" t="s">
        <v>537</v>
      </c>
      <c r="G9" s="443" t="s">
        <v>445</v>
      </c>
      <c r="H9" s="443" t="s">
        <v>445</v>
      </c>
    </row>
    <row r="10" spans="1:11" ht="15" x14ac:dyDescent="0.25">
      <c r="A10" s="441"/>
      <c r="B10" s="442"/>
      <c r="C10" s="441"/>
      <c r="D10" s="441"/>
      <c r="E10" s="441"/>
      <c r="F10" s="444"/>
      <c r="G10" s="444"/>
      <c r="H10" s="444"/>
    </row>
    <row r="11" spans="1:11" ht="31.5" x14ac:dyDescent="0.25">
      <c r="A11" s="385" t="s">
        <v>517</v>
      </c>
      <c r="B11" s="386" t="s">
        <v>516</v>
      </c>
      <c r="C11" s="386"/>
      <c r="D11" s="386"/>
      <c r="E11" s="386"/>
      <c r="F11" s="387">
        <f>F314</f>
        <v>22897751.670000002</v>
      </c>
      <c r="G11" s="387">
        <f>G12+G51+G76+G94+G105+G120+G145+G181+G246+G228</f>
        <v>5249609.21</v>
      </c>
      <c r="H11" s="387">
        <f>H12+H51+H76+H94+H105+H120+H145+H181+H246+H228</f>
        <v>5249609.21</v>
      </c>
    </row>
    <row r="12" spans="1:11" x14ac:dyDescent="0.25">
      <c r="A12" s="385" t="s">
        <v>375</v>
      </c>
      <c r="B12" s="386" t="s">
        <v>516</v>
      </c>
      <c r="C12" s="386" t="s">
        <v>77</v>
      </c>
      <c r="D12" s="386"/>
      <c r="E12" s="386"/>
      <c r="F12" s="387">
        <v>6584652.6799999997</v>
      </c>
      <c r="G12" s="387">
        <f>G13+G19+G33+G43+G46</f>
        <v>4391623.87</v>
      </c>
      <c r="H12" s="387">
        <f>H13+H19+H33+H43+H46</f>
        <v>4391623.87</v>
      </c>
    </row>
    <row r="13" spans="1:11" ht="47.25" x14ac:dyDescent="0.25">
      <c r="A13" s="193" t="s">
        <v>78</v>
      </c>
      <c r="B13" s="386" t="s">
        <v>516</v>
      </c>
      <c r="C13" s="386" t="s">
        <v>79</v>
      </c>
      <c r="D13" s="386"/>
      <c r="E13" s="386"/>
      <c r="F13" s="387">
        <f>F15</f>
        <v>1032291</v>
      </c>
      <c r="G13" s="387">
        <f>G15</f>
        <v>601370</v>
      </c>
      <c r="H13" s="387">
        <f>H15</f>
        <v>601370</v>
      </c>
    </row>
    <row r="14" spans="1:11" ht="31.5" x14ac:dyDescent="0.25">
      <c r="A14" s="385" t="s">
        <v>231</v>
      </c>
      <c r="B14" s="386" t="s">
        <v>516</v>
      </c>
      <c r="C14" s="386" t="s">
        <v>79</v>
      </c>
      <c r="D14" s="386" t="s">
        <v>232</v>
      </c>
      <c r="E14" s="386"/>
      <c r="F14" s="387">
        <f>F15</f>
        <v>1032291</v>
      </c>
      <c r="G14" s="387">
        <f>G15</f>
        <v>601370</v>
      </c>
      <c r="H14" s="387">
        <f>H15</f>
        <v>601370</v>
      </c>
    </row>
    <row r="15" spans="1:11" ht="45.6" customHeight="1" x14ac:dyDescent="0.25">
      <c r="A15" s="177" t="s">
        <v>376</v>
      </c>
      <c r="B15" s="396" t="s">
        <v>516</v>
      </c>
      <c r="C15" s="388" t="s">
        <v>79</v>
      </c>
      <c r="D15" s="388" t="s">
        <v>234</v>
      </c>
      <c r="E15" s="388" t="s">
        <v>377</v>
      </c>
      <c r="F15" s="389">
        <f>F16+F17+F18</f>
        <v>1032291</v>
      </c>
      <c r="G15" s="389">
        <f>G16+G17+G18</f>
        <v>601370</v>
      </c>
      <c r="H15" s="389">
        <f>H16+H17+H18</f>
        <v>601370</v>
      </c>
    </row>
    <row r="16" spans="1:11" ht="34.5" customHeight="1" x14ac:dyDescent="0.25">
      <c r="A16" s="177" t="s">
        <v>378</v>
      </c>
      <c r="B16" s="396" t="s">
        <v>516</v>
      </c>
      <c r="C16" s="388" t="s">
        <v>79</v>
      </c>
      <c r="D16" s="388" t="s">
        <v>234</v>
      </c>
      <c r="E16" s="388" t="s">
        <v>379</v>
      </c>
      <c r="F16" s="389">
        <v>790556.64</v>
      </c>
      <c r="G16" s="389">
        <v>455070</v>
      </c>
      <c r="H16" s="389">
        <v>455070</v>
      </c>
    </row>
    <row r="17" spans="1:8" ht="47.25" x14ac:dyDescent="0.25">
      <c r="A17" s="177" t="s">
        <v>116</v>
      </c>
      <c r="B17" s="396" t="s">
        <v>516</v>
      </c>
      <c r="C17" s="388" t="s">
        <v>79</v>
      </c>
      <c r="D17" s="388" t="s">
        <v>518</v>
      </c>
      <c r="E17" s="388" t="s">
        <v>380</v>
      </c>
      <c r="F17" s="389">
        <v>2986.36</v>
      </c>
      <c r="G17" s="389">
        <v>9000</v>
      </c>
      <c r="H17" s="389">
        <v>9000</v>
      </c>
    </row>
    <row r="18" spans="1:8" ht="63" x14ac:dyDescent="0.25">
      <c r="A18" s="177" t="s">
        <v>198</v>
      </c>
      <c r="B18" s="396" t="s">
        <v>516</v>
      </c>
      <c r="C18" s="388" t="s">
        <v>79</v>
      </c>
      <c r="D18" s="388" t="s">
        <v>234</v>
      </c>
      <c r="E18" s="388" t="s">
        <v>381</v>
      </c>
      <c r="F18" s="389">
        <v>238748</v>
      </c>
      <c r="G18" s="389">
        <v>137300</v>
      </c>
      <c r="H18" s="389">
        <v>137300</v>
      </c>
    </row>
    <row r="19" spans="1:8" ht="66" customHeight="1" x14ac:dyDescent="0.25">
      <c r="A19" s="193" t="s">
        <v>80</v>
      </c>
      <c r="B19" s="386" t="s">
        <v>516</v>
      </c>
      <c r="C19" s="390" t="s">
        <v>81</v>
      </c>
      <c r="D19" s="390"/>
      <c r="E19" s="390"/>
      <c r="F19" s="391">
        <f>F21+F26+F29</f>
        <v>4542372.68</v>
      </c>
      <c r="G19" s="391">
        <f>G21+G26+G29</f>
        <v>3042303.95</v>
      </c>
      <c r="H19" s="391">
        <f>H21+H26+H29</f>
        <v>3042303.95</v>
      </c>
    </row>
    <row r="20" spans="1:8" ht="36.75" customHeight="1" x14ac:dyDescent="0.25">
      <c r="A20" s="385" t="s">
        <v>231</v>
      </c>
      <c r="B20" s="386" t="s">
        <v>516</v>
      </c>
      <c r="C20" s="390" t="s">
        <v>81</v>
      </c>
      <c r="D20" s="390" t="s">
        <v>232</v>
      </c>
      <c r="E20" s="390"/>
      <c r="F20" s="391">
        <f>F21+F26+F29</f>
        <v>4542372.68</v>
      </c>
      <c r="G20" s="391">
        <f>G21+G26+G29</f>
        <v>3042303.95</v>
      </c>
      <c r="H20" s="391">
        <f>H21+H26+H29</f>
        <v>3042303.95</v>
      </c>
    </row>
    <row r="21" spans="1:8" ht="31.5" x14ac:dyDescent="0.25">
      <c r="A21" s="177" t="s">
        <v>376</v>
      </c>
      <c r="B21" s="396" t="s">
        <v>516</v>
      </c>
      <c r="C21" s="388" t="s">
        <v>81</v>
      </c>
      <c r="D21" s="388" t="s">
        <v>235</v>
      </c>
      <c r="E21" s="388" t="s">
        <v>377</v>
      </c>
      <c r="F21" s="389">
        <f>F23+F24+F25</f>
        <v>3538920</v>
      </c>
      <c r="G21" s="389">
        <f>G23+G24+G25</f>
        <v>2672703.9500000002</v>
      </c>
      <c r="H21" s="389">
        <f>H23+H24+H25</f>
        <v>2672703.9500000002</v>
      </c>
    </row>
    <row r="22" spans="1:8" ht="31.5" hidden="1" customHeight="1" x14ac:dyDescent="0.25">
      <c r="A22" s="177" t="s">
        <v>378</v>
      </c>
      <c r="B22" s="396" t="s">
        <v>516</v>
      </c>
      <c r="C22" s="388" t="s">
        <v>81</v>
      </c>
      <c r="D22" s="388" t="s">
        <v>235</v>
      </c>
      <c r="E22" s="388" t="s">
        <v>379</v>
      </c>
      <c r="F22" s="389">
        <v>1800000</v>
      </c>
      <c r="G22" s="389">
        <v>1800000</v>
      </c>
      <c r="H22" s="389">
        <v>1800000</v>
      </c>
    </row>
    <row r="23" spans="1:8" ht="34.5" customHeight="1" x14ac:dyDescent="0.25">
      <c r="A23" s="177" t="s">
        <v>378</v>
      </c>
      <c r="B23" s="396" t="s">
        <v>516</v>
      </c>
      <c r="C23" s="388" t="s">
        <v>81</v>
      </c>
      <c r="D23" s="388" t="s">
        <v>235</v>
      </c>
      <c r="E23" s="388" t="s">
        <v>379</v>
      </c>
      <c r="F23" s="389">
        <v>2685463</v>
      </c>
      <c r="G23" s="389">
        <v>2052703.95</v>
      </c>
      <c r="H23" s="389">
        <v>2052703.95</v>
      </c>
    </row>
    <row r="24" spans="1:8" ht="47.25" x14ac:dyDescent="0.25">
      <c r="A24" s="177" t="s">
        <v>116</v>
      </c>
      <c r="B24" s="396" t="s">
        <v>516</v>
      </c>
      <c r="C24" s="388" t="s">
        <v>81</v>
      </c>
      <c r="D24" s="388" t="s">
        <v>238</v>
      </c>
      <c r="E24" s="388" t="s">
        <v>380</v>
      </c>
      <c r="F24" s="389">
        <v>5000</v>
      </c>
      <c r="G24" s="389">
        <v>11000</v>
      </c>
      <c r="H24" s="389">
        <v>11000</v>
      </c>
    </row>
    <row r="25" spans="1:8" ht="54.75" customHeight="1" x14ac:dyDescent="0.25">
      <c r="A25" s="177" t="s">
        <v>198</v>
      </c>
      <c r="B25" s="396" t="s">
        <v>516</v>
      </c>
      <c r="C25" s="388" t="s">
        <v>81</v>
      </c>
      <c r="D25" s="388" t="s">
        <v>235</v>
      </c>
      <c r="E25" s="388" t="s">
        <v>381</v>
      </c>
      <c r="F25" s="389">
        <v>848457</v>
      </c>
      <c r="G25" s="389">
        <v>609000</v>
      </c>
      <c r="H25" s="389">
        <v>609000</v>
      </c>
    </row>
    <row r="26" spans="1:8" ht="31.5" customHeight="1" x14ac:dyDescent="0.25">
      <c r="A26" s="177" t="s">
        <v>224</v>
      </c>
      <c r="B26" s="396" t="s">
        <v>516</v>
      </c>
      <c r="C26" s="388" t="s">
        <v>81</v>
      </c>
      <c r="D26" s="388" t="s">
        <v>238</v>
      </c>
      <c r="E26" s="388" t="s">
        <v>228</v>
      </c>
      <c r="F26" s="389">
        <f>F27+F28</f>
        <v>990452.67999999993</v>
      </c>
      <c r="G26" s="389">
        <f>G27</f>
        <v>310600</v>
      </c>
      <c r="H26" s="389">
        <f>H27</f>
        <v>310600</v>
      </c>
    </row>
    <row r="27" spans="1:8" s="133" customFormat="1" ht="24.6" customHeight="1" x14ac:dyDescent="0.25">
      <c r="A27" s="177" t="s">
        <v>449</v>
      </c>
      <c r="B27" s="396" t="s">
        <v>516</v>
      </c>
      <c r="C27" s="388" t="s">
        <v>81</v>
      </c>
      <c r="D27" s="388" t="s">
        <v>238</v>
      </c>
      <c r="E27" s="388" t="s">
        <v>384</v>
      </c>
      <c r="F27" s="389">
        <v>480652.68</v>
      </c>
      <c r="G27" s="389">
        <v>310600</v>
      </c>
      <c r="H27" s="389">
        <v>310600</v>
      </c>
    </row>
    <row r="28" spans="1:8" s="133" customFormat="1" ht="24.6" customHeight="1" x14ac:dyDescent="0.25">
      <c r="A28" s="177" t="s">
        <v>520</v>
      </c>
      <c r="B28" s="396" t="s">
        <v>516</v>
      </c>
      <c r="C28" s="388" t="s">
        <v>81</v>
      </c>
      <c r="D28" s="388" t="s">
        <v>238</v>
      </c>
      <c r="E28" s="388" t="s">
        <v>519</v>
      </c>
      <c r="F28" s="389">
        <v>509800</v>
      </c>
      <c r="G28" s="389">
        <v>310600</v>
      </c>
      <c r="H28" s="389">
        <v>310600</v>
      </c>
    </row>
    <row r="29" spans="1:8" ht="34.5" customHeight="1" x14ac:dyDescent="0.25">
      <c r="A29" s="353" t="s">
        <v>240</v>
      </c>
      <c r="B29" s="386" t="s">
        <v>516</v>
      </c>
      <c r="C29" s="388" t="s">
        <v>81</v>
      </c>
      <c r="D29" s="388" t="s">
        <v>238</v>
      </c>
      <c r="E29" s="388" t="s">
        <v>385</v>
      </c>
      <c r="F29" s="389">
        <f>F30+F31+F32</f>
        <v>13000</v>
      </c>
      <c r="G29" s="389">
        <f>G30+G31+G32</f>
        <v>59000</v>
      </c>
      <c r="H29" s="389">
        <f>H30+H31+H32</f>
        <v>59000</v>
      </c>
    </row>
    <row r="30" spans="1:8" ht="34.5" customHeight="1" x14ac:dyDescent="0.25">
      <c r="A30" s="194" t="s">
        <v>209</v>
      </c>
      <c r="B30" s="396" t="s">
        <v>516</v>
      </c>
      <c r="C30" s="388" t="s">
        <v>81</v>
      </c>
      <c r="D30" s="388" t="s">
        <v>238</v>
      </c>
      <c r="E30" s="388" t="s">
        <v>446</v>
      </c>
      <c r="F30" s="389">
        <v>1000</v>
      </c>
      <c r="G30" s="389">
        <v>50000</v>
      </c>
      <c r="H30" s="389">
        <v>50000</v>
      </c>
    </row>
    <row r="31" spans="1:8" x14ac:dyDescent="0.25">
      <c r="A31" s="177" t="s">
        <v>447</v>
      </c>
      <c r="B31" s="396" t="s">
        <v>516</v>
      </c>
      <c r="C31" s="388" t="s">
        <v>81</v>
      </c>
      <c r="D31" s="388" t="s">
        <v>238</v>
      </c>
      <c r="E31" s="388" t="s">
        <v>387</v>
      </c>
      <c r="F31" s="389">
        <v>10000</v>
      </c>
      <c r="G31" s="389">
        <v>6000</v>
      </c>
      <c r="H31" s="389">
        <v>6000</v>
      </c>
    </row>
    <row r="32" spans="1:8" x14ac:dyDescent="0.25">
      <c r="A32" s="177" t="s">
        <v>199</v>
      </c>
      <c r="B32" s="396" t="s">
        <v>516</v>
      </c>
      <c r="C32" s="388" t="s">
        <v>81</v>
      </c>
      <c r="D32" s="388" t="s">
        <v>238</v>
      </c>
      <c r="E32" s="388" t="s">
        <v>388</v>
      </c>
      <c r="F32" s="389">
        <v>2000</v>
      </c>
      <c r="G32" s="389">
        <v>3000</v>
      </c>
      <c r="H32" s="389">
        <v>3000</v>
      </c>
    </row>
    <row r="33" spans="1:8" ht="62.25" customHeight="1" x14ac:dyDescent="0.25">
      <c r="A33" s="195" t="s">
        <v>82</v>
      </c>
      <c r="B33" s="386" t="s">
        <v>516</v>
      </c>
      <c r="C33" s="392" t="s">
        <v>83</v>
      </c>
      <c r="D33" s="392"/>
      <c r="E33" s="392"/>
      <c r="F33" s="393">
        <f>F34+F36</f>
        <v>934289</v>
      </c>
      <c r="G33" s="393">
        <f>G34+G36</f>
        <v>644249.92000000004</v>
      </c>
      <c r="H33" s="393">
        <f>H34+H36</f>
        <v>644249.92000000004</v>
      </c>
    </row>
    <row r="34" spans="1:8" x14ac:dyDescent="0.25">
      <c r="A34" s="224" t="s">
        <v>327</v>
      </c>
      <c r="B34" s="396" t="s">
        <v>516</v>
      </c>
      <c r="C34" s="394" t="s">
        <v>83</v>
      </c>
      <c r="D34" s="394" t="s">
        <v>331</v>
      </c>
      <c r="E34" s="394" t="s">
        <v>328</v>
      </c>
      <c r="F34" s="395">
        <f>F35</f>
        <v>63739</v>
      </c>
      <c r="G34" s="395">
        <f>G35</f>
        <v>17187.419999999998</v>
      </c>
      <c r="H34" s="395">
        <f>H35</f>
        <v>17187.419999999998</v>
      </c>
    </row>
    <row r="35" spans="1:8" x14ac:dyDescent="0.25">
      <c r="A35" s="224" t="s">
        <v>22</v>
      </c>
      <c r="B35" s="396" t="s">
        <v>516</v>
      </c>
      <c r="C35" s="394" t="s">
        <v>83</v>
      </c>
      <c r="D35" s="394" t="s">
        <v>331</v>
      </c>
      <c r="E35" s="394" t="s">
        <v>389</v>
      </c>
      <c r="F35" s="395">
        <v>63739</v>
      </c>
      <c r="G35" s="395">
        <v>17187.419999999998</v>
      </c>
      <c r="H35" s="395">
        <v>17187.419999999998</v>
      </c>
    </row>
    <row r="36" spans="1:8" x14ac:dyDescent="0.25">
      <c r="A36" s="224" t="s">
        <v>327</v>
      </c>
      <c r="B36" s="396" t="s">
        <v>516</v>
      </c>
      <c r="C36" s="394" t="s">
        <v>83</v>
      </c>
      <c r="D36" s="394" t="s">
        <v>508</v>
      </c>
      <c r="E36" s="394" t="s">
        <v>328</v>
      </c>
      <c r="F36" s="395">
        <f>F37</f>
        <v>870550</v>
      </c>
      <c r="G36" s="395">
        <f>G37</f>
        <v>627062.5</v>
      </c>
      <c r="H36" s="395">
        <f>H37</f>
        <v>627062.5</v>
      </c>
    </row>
    <row r="37" spans="1:8" ht="29.25" customHeight="1" x14ac:dyDescent="0.25">
      <c r="A37" s="224" t="s">
        <v>22</v>
      </c>
      <c r="B37" s="396" t="s">
        <v>516</v>
      </c>
      <c r="C37" s="394" t="s">
        <v>83</v>
      </c>
      <c r="D37" s="394" t="s">
        <v>508</v>
      </c>
      <c r="E37" s="394" t="s">
        <v>389</v>
      </c>
      <c r="F37" s="395">
        <v>870550</v>
      </c>
      <c r="G37" s="395">
        <v>627062.5</v>
      </c>
      <c r="H37" s="395">
        <v>627062.5</v>
      </c>
    </row>
    <row r="38" spans="1:8" ht="20.25" hidden="1" customHeight="1" x14ac:dyDescent="0.25">
      <c r="A38" s="193" t="s">
        <v>176</v>
      </c>
      <c r="B38" s="386" t="s">
        <v>516</v>
      </c>
      <c r="C38" s="392" t="s">
        <v>177</v>
      </c>
      <c r="D38" s="392"/>
      <c r="E38" s="392"/>
      <c r="F38" s="393">
        <f>F39+F41</f>
        <v>0</v>
      </c>
      <c r="G38" s="393">
        <f>G39+G41</f>
        <v>644249.92000000004</v>
      </c>
      <c r="H38" s="393">
        <f>H39+H41</f>
        <v>644249.92000000004</v>
      </c>
    </row>
    <row r="39" spans="1:8" ht="18" hidden="1" customHeight="1" x14ac:dyDescent="0.25">
      <c r="A39" s="194" t="s">
        <v>334</v>
      </c>
      <c r="B39" s="396" t="s">
        <v>516</v>
      </c>
      <c r="C39" s="394" t="s">
        <v>177</v>
      </c>
      <c r="D39" s="394" t="s">
        <v>511</v>
      </c>
      <c r="E39" s="394" t="s">
        <v>241</v>
      </c>
      <c r="F39" s="395">
        <f>F40</f>
        <v>0</v>
      </c>
      <c r="G39" s="395">
        <f>G40</f>
        <v>17187.419999999998</v>
      </c>
      <c r="H39" s="395">
        <f>H40</f>
        <v>17187.419999999998</v>
      </c>
    </row>
    <row r="40" spans="1:8" hidden="1" x14ac:dyDescent="0.25">
      <c r="A40" s="194" t="s">
        <v>180</v>
      </c>
      <c r="B40" s="396" t="s">
        <v>516</v>
      </c>
      <c r="C40" s="394" t="s">
        <v>177</v>
      </c>
      <c r="D40" s="394" t="s">
        <v>511</v>
      </c>
      <c r="E40" s="394" t="s">
        <v>521</v>
      </c>
      <c r="F40" s="395">
        <v>0</v>
      </c>
      <c r="G40" s="395">
        <v>17187.419999999998</v>
      </c>
      <c r="H40" s="395">
        <v>17187.419999999998</v>
      </c>
    </row>
    <row r="41" spans="1:8" hidden="1" x14ac:dyDescent="0.25">
      <c r="A41" s="194" t="s">
        <v>334</v>
      </c>
      <c r="B41" s="396" t="s">
        <v>516</v>
      </c>
      <c r="C41" s="394" t="s">
        <v>177</v>
      </c>
      <c r="D41" s="394" t="s">
        <v>513</v>
      </c>
      <c r="E41" s="394" t="s">
        <v>241</v>
      </c>
      <c r="F41" s="395">
        <f>F42</f>
        <v>0</v>
      </c>
      <c r="G41" s="395">
        <f>G42</f>
        <v>627062.5</v>
      </c>
      <c r="H41" s="395">
        <f>H42</f>
        <v>627062.5</v>
      </c>
    </row>
    <row r="42" spans="1:8" ht="16.5" hidden="1" customHeight="1" x14ac:dyDescent="0.25">
      <c r="A42" s="194" t="s">
        <v>180</v>
      </c>
      <c r="B42" s="396" t="s">
        <v>516</v>
      </c>
      <c r="C42" s="394" t="s">
        <v>177</v>
      </c>
      <c r="D42" s="394" t="s">
        <v>513</v>
      </c>
      <c r="E42" s="394" t="s">
        <v>521</v>
      </c>
      <c r="F42" s="395">
        <v>0</v>
      </c>
      <c r="G42" s="395">
        <v>627062.5</v>
      </c>
      <c r="H42" s="395">
        <v>627062.5</v>
      </c>
    </row>
    <row r="43" spans="1:8" x14ac:dyDescent="0.25">
      <c r="A43" s="358" t="s">
        <v>84</v>
      </c>
      <c r="B43" s="386" t="s">
        <v>516</v>
      </c>
      <c r="C43" s="382" t="s">
        <v>85</v>
      </c>
      <c r="D43" s="382"/>
      <c r="E43" s="382"/>
      <c r="F43" s="384">
        <f>F45</f>
        <v>15000</v>
      </c>
      <c r="G43" s="384">
        <f>G45</f>
        <v>3000</v>
      </c>
      <c r="H43" s="384">
        <f>H45</f>
        <v>3000</v>
      </c>
    </row>
    <row r="44" spans="1:8" x14ac:dyDescent="0.25">
      <c r="A44" s="194" t="s">
        <v>334</v>
      </c>
      <c r="B44" s="396" t="s">
        <v>516</v>
      </c>
      <c r="C44" s="382" t="s">
        <v>85</v>
      </c>
      <c r="D44" s="382" t="s">
        <v>448</v>
      </c>
      <c r="E44" s="380" t="s">
        <v>241</v>
      </c>
      <c r="F44" s="381">
        <f>F45</f>
        <v>15000</v>
      </c>
      <c r="G44" s="381">
        <f>G45</f>
        <v>3000</v>
      </c>
      <c r="H44" s="381">
        <f>H45</f>
        <v>3000</v>
      </c>
    </row>
    <row r="45" spans="1:8" x14ac:dyDescent="0.25">
      <c r="A45" s="162" t="s">
        <v>122</v>
      </c>
      <c r="B45" s="396" t="s">
        <v>516</v>
      </c>
      <c r="C45" s="380" t="s">
        <v>85</v>
      </c>
      <c r="D45" s="380" t="s">
        <v>448</v>
      </c>
      <c r="E45" s="380" t="s">
        <v>390</v>
      </c>
      <c r="F45" s="381">
        <v>15000</v>
      </c>
      <c r="G45" s="381">
        <v>3000</v>
      </c>
      <c r="H45" s="381">
        <v>3000</v>
      </c>
    </row>
    <row r="46" spans="1:8" x14ac:dyDescent="0.25">
      <c r="A46" s="358" t="s">
        <v>185</v>
      </c>
      <c r="B46" s="386" t="s">
        <v>516</v>
      </c>
      <c r="C46" s="382" t="s">
        <v>182</v>
      </c>
      <c r="D46" s="382"/>
      <c r="E46" s="382"/>
      <c r="F46" s="384">
        <f>F47+F49</f>
        <v>60700</v>
      </c>
      <c r="G46" s="384">
        <f>G47+G49</f>
        <v>100700</v>
      </c>
      <c r="H46" s="384">
        <f>H47+H49</f>
        <v>100700</v>
      </c>
    </row>
    <row r="47" spans="1:8" ht="31.5" x14ac:dyDescent="0.25">
      <c r="A47" s="177" t="s">
        <v>224</v>
      </c>
      <c r="B47" s="396" t="s">
        <v>516</v>
      </c>
      <c r="C47" s="380" t="s">
        <v>182</v>
      </c>
      <c r="D47" s="380" t="s">
        <v>507</v>
      </c>
      <c r="E47" s="380" t="s">
        <v>228</v>
      </c>
      <c r="F47" s="381">
        <v>700</v>
      </c>
      <c r="G47" s="381">
        <v>700</v>
      </c>
      <c r="H47" s="381">
        <v>700</v>
      </c>
    </row>
    <row r="48" spans="1:8" x14ac:dyDescent="0.25">
      <c r="A48" s="224" t="s">
        <v>449</v>
      </c>
      <c r="B48" s="396" t="s">
        <v>516</v>
      </c>
      <c r="C48" s="380" t="s">
        <v>182</v>
      </c>
      <c r="D48" s="380" t="s">
        <v>507</v>
      </c>
      <c r="E48" s="380" t="s">
        <v>384</v>
      </c>
      <c r="F48" s="381">
        <v>700</v>
      </c>
      <c r="G48" s="381">
        <v>700</v>
      </c>
      <c r="H48" s="381">
        <v>700</v>
      </c>
    </row>
    <row r="49" spans="1:8" ht="31.5" x14ac:dyDescent="0.25">
      <c r="A49" s="177" t="s">
        <v>224</v>
      </c>
      <c r="B49" s="396" t="s">
        <v>516</v>
      </c>
      <c r="C49" s="380" t="s">
        <v>182</v>
      </c>
      <c r="D49" s="380" t="s">
        <v>357</v>
      </c>
      <c r="E49" s="380" t="s">
        <v>228</v>
      </c>
      <c r="F49" s="381">
        <f>F50</f>
        <v>60000</v>
      </c>
      <c r="G49" s="381">
        <f>G50</f>
        <v>100000</v>
      </c>
      <c r="H49" s="381">
        <f>H50</f>
        <v>100000</v>
      </c>
    </row>
    <row r="50" spans="1:8" x14ac:dyDescent="0.25">
      <c r="A50" s="224" t="s">
        <v>449</v>
      </c>
      <c r="B50" s="396" t="s">
        <v>516</v>
      </c>
      <c r="C50" s="380" t="s">
        <v>182</v>
      </c>
      <c r="D50" s="380" t="s">
        <v>357</v>
      </c>
      <c r="E50" s="380" t="s">
        <v>384</v>
      </c>
      <c r="F50" s="381">
        <v>60000</v>
      </c>
      <c r="G50" s="381">
        <v>100000</v>
      </c>
      <c r="H50" s="381">
        <v>100000</v>
      </c>
    </row>
    <row r="51" spans="1:8" ht="24.75" customHeight="1" x14ac:dyDescent="0.25">
      <c r="A51" s="193" t="s">
        <v>138</v>
      </c>
      <c r="B51" s="386" t="s">
        <v>516</v>
      </c>
      <c r="C51" s="392" t="s">
        <v>137</v>
      </c>
      <c r="D51" s="392"/>
      <c r="E51" s="392"/>
      <c r="F51" s="393">
        <f>F52</f>
        <v>173700</v>
      </c>
      <c r="G51" s="393">
        <f>G52</f>
        <v>126100</v>
      </c>
      <c r="H51" s="393">
        <f>H52</f>
        <v>126100</v>
      </c>
    </row>
    <row r="52" spans="1:8" ht="52.5" customHeight="1" x14ac:dyDescent="0.25">
      <c r="A52" s="195" t="s">
        <v>549</v>
      </c>
      <c r="B52" s="386" t="s">
        <v>516</v>
      </c>
      <c r="C52" s="392" t="s">
        <v>137</v>
      </c>
      <c r="D52" s="392" t="s">
        <v>495</v>
      </c>
      <c r="E52" s="392"/>
      <c r="F52" s="393">
        <f>F53+F57</f>
        <v>173700</v>
      </c>
      <c r="G52" s="393">
        <f>G53+G57</f>
        <v>126100</v>
      </c>
      <c r="H52" s="393">
        <f>H53+H57</f>
        <v>126100</v>
      </c>
    </row>
    <row r="53" spans="1:8" ht="38.25" customHeight="1" x14ac:dyDescent="0.25">
      <c r="A53" s="352" t="s">
        <v>450</v>
      </c>
      <c r="B53" s="396" t="s">
        <v>516</v>
      </c>
      <c r="C53" s="380" t="s">
        <v>137</v>
      </c>
      <c r="D53" s="380" t="s">
        <v>495</v>
      </c>
      <c r="E53" s="380" t="s">
        <v>377</v>
      </c>
      <c r="F53" s="381">
        <f>F54+F55+F56</f>
        <v>164534</v>
      </c>
      <c r="G53" s="381">
        <f>G54+G55+G56</f>
        <v>119210</v>
      </c>
      <c r="H53" s="381">
        <f>H54+H55+H56</f>
        <v>119210</v>
      </c>
    </row>
    <row r="54" spans="1:8" ht="31.5" x14ac:dyDescent="0.25">
      <c r="A54" s="224" t="s">
        <v>378</v>
      </c>
      <c r="B54" s="396" t="s">
        <v>516</v>
      </c>
      <c r="C54" s="380" t="s">
        <v>137</v>
      </c>
      <c r="D54" s="380" t="s">
        <v>495</v>
      </c>
      <c r="E54" s="380" t="s">
        <v>379</v>
      </c>
      <c r="F54" s="381">
        <v>126370</v>
      </c>
      <c r="G54" s="381">
        <v>91710</v>
      </c>
      <c r="H54" s="381">
        <v>91710</v>
      </c>
    </row>
    <row r="55" spans="1:8" ht="47.25" hidden="1" x14ac:dyDescent="0.25">
      <c r="A55" s="224" t="s">
        <v>116</v>
      </c>
      <c r="B55" s="396" t="s">
        <v>516</v>
      </c>
      <c r="C55" s="380" t="s">
        <v>137</v>
      </c>
      <c r="D55" s="380" t="s">
        <v>495</v>
      </c>
      <c r="E55" s="380" t="s">
        <v>380</v>
      </c>
      <c r="F55" s="381">
        <v>0</v>
      </c>
      <c r="G55" s="381">
        <v>0</v>
      </c>
      <c r="H55" s="381">
        <v>0</v>
      </c>
    </row>
    <row r="56" spans="1:8" ht="62.45" customHeight="1" x14ac:dyDescent="0.25">
      <c r="A56" s="224" t="s">
        <v>198</v>
      </c>
      <c r="B56" s="396" t="s">
        <v>516</v>
      </c>
      <c r="C56" s="380" t="s">
        <v>137</v>
      </c>
      <c r="D56" s="380" t="s">
        <v>495</v>
      </c>
      <c r="E56" s="380" t="s">
        <v>381</v>
      </c>
      <c r="F56" s="381">
        <v>38164</v>
      </c>
      <c r="G56" s="381">
        <v>27500</v>
      </c>
      <c r="H56" s="381">
        <v>27500</v>
      </c>
    </row>
    <row r="57" spans="1:8" ht="33.75" customHeight="1" x14ac:dyDescent="0.25">
      <c r="A57" s="177" t="s">
        <v>224</v>
      </c>
      <c r="B57" s="396" t="s">
        <v>516</v>
      </c>
      <c r="C57" s="380" t="s">
        <v>137</v>
      </c>
      <c r="D57" s="380" t="s">
        <v>495</v>
      </c>
      <c r="E57" s="380" t="s">
        <v>228</v>
      </c>
      <c r="F57" s="381">
        <f>F58</f>
        <v>9166</v>
      </c>
      <c r="G57" s="381">
        <f>G58</f>
        <v>6890</v>
      </c>
      <c r="H57" s="381">
        <f>H58</f>
        <v>6890</v>
      </c>
    </row>
    <row r="58" spans="1:8" ht="27" customHeight="1" x14ac:dyDescent="0.25">
      <c r="A58" s="224" t="s">
        <v>210</v>
      </c>
      <c r="B58" s="396" t="s">
        <v>516</v>
      </c>
      <c r="C58" s="380" t="s">
        <v>137</v>
      </c>
      <c r="D58" s="380" t="s">
        <v>495</v>
      </c>
      <c r="E58" s="380" t="s">
        <v>384</v>
      </c>
      <c r="F58" s="381">
        <v>9166</v>
      </c>
      <c r="G58" s="381">
        <v>6890</v>
      </c>
      <c r="H58" s="381">
        <v>6890</v>
      </c>
    </row>
    <row r="59" spans="1:8" ht="39.75" customHeight="1" x14ac:dyDescent="0.25">
      <c r="A59" s="193" t="s">
        <v>86</v>
      </c>
      <c r="B59" s="386" t="s">
        <v>516</v>
      </c>
      <c r="C59" s="382" t="s">
        <v>87</v>
      </c>
      <c r="D59" s="380"/>
      <c r="E59" s="380"/>
      <c r="F59" s="384">
        <f>F60+F67</f>
        <v>32100</v>
      </c>
      <c r="G59" s="384" t="e">
        <f>G61+G93</f>
        <v>#REF!</v>
      </c>
      <c r="H59" s="384" t="e">
        <f>H61+H93</f>
        <v>#REF!</v>
      </c>
    </row>
    <row r="60" spans="1:8" ht="18.75" customHeight="1" x14ac:dyDescent="0.25">
      <c r="A60" s="193" t="s">
        <v>492</v>
      </c>
      <c r="B60" s="386" t="s">
        <v>516</v>
      </c>
      <c r="C60" s="382" t="s">
        <v>89</v>
      </c>
      <c r="D60" s="380"/>
      <c r="E60" s="380"/>
      <c r="F60" s="384">
        <f>F61</f>
        <v>1000</v>
      </c>
      <c r="G60" s="384"/>
      <c r="H60" s="384"/>
    </row>
    <row r="61" spans="1:8" ht="41.25" customHeight="1" x14ac:dyDescent="0.25">
      <c r="A61" s="356" t="s">
        <v>242</v>
      </c>
      <c r="B61" s="386" t="s">
        <v>516</v>
      </c>
      <c r="C61" s="382" t="s">
        <v>89</v>
      </c>
      <c r="D61" s="382" t="s">
        <v>391</v>
      </c>
      <c r="E61" s="382"/>
      <c r="F61" s="384">
        <f>F62</f>
        <v>1000</v>
      </c>
      <c r="G61" s="384" t="e">
        <f>G69+G76+#REF!</f>
        <v>#REF!</v>
      </c>
      <c r="H61" s="384" t="e">
        <f>H69+H76+#REF!</f>
        <v>#REF!</v>
      </c>
    </row>
    <row r="62" spans="1:8" s="133" customFormat="1" ht="37.5" customHeight="1" x14ac:dyDescent="0.25">
      <c r="A62" s="28" t="s">
        <v>244</v>
      </c>
      <c r="B62" s="386" t="s">
        <v>516</v>
      </c>
      <c r="C62" s="382" t="s">
        <v>89</v>
      </c>
      <c r="D62" s="382" t="s">
        <v>245</v>
      </c>
      <c r="E62" s="382"/>
      <c r="F62" s="384">
        <f>F65</f>
        <v>1000</v>
      </c>
      <c r="G62" s="384">
        <f>G65</f>
        <v>2000</v>
      </c>
      <c r="H62" s="384">
        <f>H65</f>
        <v>2000</v>
      </c>
    </row>
    <row r="63" spans="1:8" ht="37.5" customHeight="1" x14ac:dyDescent="0.25">
      <c r="A63" s="350" t="s">
        <v>451</v>
      </c>
      <c r="B63" s="400" t="s">
        <v>516</v>
      </c>
      <c r="C63" s="382" t="s">
        <v>89</v>
      </c>
      <c r="D63" s="382" t="s">
        <v>392</v>
      </c>
      <c r="E63" s="382"/>
      <c r="F63" s="384">
        <f>F65</f>
        <v>1000</v>
      </c>
      <c r="G63" s="381">
        <f>G65</f>
        <v>2000</v>
      </c>
      <c r="H63" s="381">
        <f>H65</f>
        <v>2000</v>
      </c>
    </row>
    <row r="64" spans="1:8" ht="68.25" customHeight="1" x14ac:dyDescent="0.25">
      <c r="A64" s="209" t="s">
        <v>496</v>
      </c>
      <c r="B64" s="396" t="s">
        <v>516</v>
      </c>
      <c r="C64" s="380" t="s">
        <v>89</v>
      </c>
      <c r="D64" s="380" t="s">
        <v>247</v>
      </c>
      <c r="E64" s="380"/>
      <c r="F64" s="381">
        <f t="shared" ref="F64:H65" si="0">F65</f>
        <v>1000</v>
      </c>
      <c r="G64" s="381">
        <f t="shared" si="0"/>
        <v>2000</v>
      </c>
      <c r="H64" s="381">
        <f t="shared" si="0"/>
        <v>2000</v>
      </c>
    </row>
    <row r="65" spans="1:8" ht="37.5" customHeight="1" x14ac:dyDescent="0.25">
      <c r="A65" s="177" t="s">
        <v>224</v>
      </c>
      <c r="B65" s="396" t="s">
        <v>516</v>
      </c>
      <c r="C65" s="380" t="s">
        <v>89</v>
      </c>
      <c r="D65" s="380" t="s">
        <v>247</v>
      </c>
      <c r="E65" s="380" t="s">
        <v>228</v>
      </c>
      <c r="F65" s="381">
        <f t="shared" si="0"/>
        <v>1000</v>
      </c>
      <c r="G65" s="381">
        <f t="shared" si="0"/>
        <v>2000</v>
      </c>
      <c r="H65" s="381">
        <f t="shared" si="0"/>
        <v>2000</v>
      </c>
    </row>
    <row r="66" spans="1:8" ht="37.5" customHeight="1" x14ac:dyDescent="0.25">
      <c r="A66" s="224" t="s">
        <v>210</v>
      </c>
      <c r="B66" s="386" t="s">
        <v>516</v>
      </c>
      <c r="C66" s="380" t="s">
        <v>89</v>
      </c>
      <c r="D66" s="380" t="s">
        <v>247</v>
      </c>
      <c r="E66" s="380" t="s">
        <v>384</v>
      </c>
      <c r="F66" s="381">
        <v>1000</v>
      </c>
      <c r="G66" s="381">
        <v>2000</v>
      </c>
      <c r="H66" s="381">
        <v>2000</v>
      </c>
    </row>
    <row r="67" spans="1:8" ht="54.75" customHeight="1" x14ac:dyDescent="0.25">
      <c r="A67" s="193" t="s">
        <v>497</v>
      </c>
      <c r="B67" s="386" t="s">
        <v>516</v>
      </c>
      <c r="C67" s="382" t="s">
        <v>91</v>
      </c>
      <c r="D67" s="380"/>
      <c r="E67" s="380"/>
      <c r="F67" s="384">
        <f>F68+F81+SUM(F108)</f>
        <v>31100</v>
      </c>
      <c r="G67" s="384"/>
      <c r="H67" s="384"/>
    </row>
    <row r="68" spans="1:8" ht="41.25" customHeight="1" x14ac:dyDescent="0.25">
      <c r="A68" s="407" t="s">
        <v>242</v>
      </c>
      <c r="B68" s="386" t="s">
        <v>516</v>
      </c>
      <c r="C68" s="382" t="s">
        <v>91</v>
      </c>
      <c r="D68" s="382" t="s">
        <v>391</v>
      </c>
      <c r="E68" s="382"/>
      <c r="F68" s="384">
        <f>F69</f>
        <v>21100</v>
      </c>
      <c r="G68" s="384">
        <f>G69</f>
        <v>4000</v>
      </c>
      <c r="H68" s="384">
        <f>H69</f>
        <v>4000</v>
      </c>
    </row>
    <row r="69" spans="1:8" s="133" customFormat="1" ht="31.5" x14ac:dyDescent="0.25">
      <c r="A69" s="359" t="s">
        <v>338</v>
      </c>
      <c r="B69" s="386" t="s">
        <v>516</v>
      </c>
      <c r="C69" s="382" t="s">
        <v>91</v>
      </c>
      <c r="D69" s="382" t="s">
        <v>337</v>
      </c>
      <c r="E69" s="382"/>
      <c r="F69" s="384">
        <f>F72+F74</f>
        <v>21100</v>
      </c>
      <c r="G69" s="384">
        <f>G72</f>
        <v>4000</v>
      </c>
      <c r="H69" s="384">
        <f>H72</f>
        <v>4000</v>
      </c>
    </row>
    <row r="70" spans="1:8" ht="51" customHeight="1" x14ac:dyDescent="0.25">
      <c r="A70" s="409" t="s">
        <v>522</v>
      </c>
      <c r="B70" s="386" t="s">
        <v>516</v>
      </c>
      <c r="C70" s="382" t="s">
        <v>91</v>
      </c>
      <c r="D70" s="382" t="s">
        <v>452</v>
      </c>
      <c r="E70" s="382"/>
      <c r="F70" s="384">
        <f>F72</f>
        <v>21100</v>
      </c>
      <c r="G70" s="381">
        <f>G72</f>
        <v>4000</v>
      </c>
      <c r="H70" s="381">
        <f>H72</f>
        <v>4000</v>
      </c>
    </row>
    <row r="71" spans="1:8" ht="63" x14ac:dyDescent="0.25">
      <c r="A71" s="209" t="s">
        <v>496</v>
      </c>
      <c r="B71" s="396" t="s">
        <v>516</v>
      </c>
      <c r="C71" s="380" t="s">
        <v>91</v>
      </c>
      <c r="D71" s="380" t="s">
        <v>339</v>
      </c>
      <c r="E71" s="380"/>
      <c r="F71" s="381">
        <f t="shared" ref="F71:H72" si="1">F72</f>
        <v>21100</v>
      </c>
      <c r="G71" s="381">
        <f t="shared" si="1"/>
        <v>4000</v>
      </c>
      <c r="H71" s="381">
        <f t="shared" si="1"/>
        <v>4000</v>
      </c>
    </row>
    <row r="72" spans="1:8" ht="31.5" x14ac:dyDescent="0.25">
      <c r="A72" s="177" t="s">
        <v>224</v>
      </c>
      <c r="B72" s="396" t="s">
        <v>516</v>
      </c>
      <c r="C72" s="380" t="s">
        <v>91</v>
      </c>
      <c r="D72" s="380" t="s">
        <v>339</v>
      </c>
      <c r="E72" s="380" t="s">
        <v>228</v>
      </c>
      <c r="F72" s="381">
        <f t="shared" si="1"/>
        <v>21100</v>
      </c>
      <c r="G72" s="381">
        <f t="shared" si="1"/>
        <v>4000</v>
      </c>
      <c r="H72" s="381">
        <f t="shared" si="1"/>
        <v>4000</v>
      </c>
    </row>
    <row r="73" spans="1:8" x14ac:dyDescent="0.25">
      <c r="A73" s="224" t="s">
        <v>210</v>
      </c>
      <c r="B73" s="396" t="s">
        <v>516</v>
      </c>
      <c r="C73" s="380" t="s">
        <v>91</v>
      </c>
      <c r="D73" s="380" t="s">
        <v>339</v>
      </c>
      <c r="E73" s="380" t="s">
        <v>384</v>
      </c>
      <c r="F73" s="381">
        <v>21100</v>
      </c>
      <c r="G73" s="381">
        <v>4000</v>
      </c>
      <c r="H73" s="381">
        <v>4000</v>
      </c>
    </row>
    <row r="74" spans="1:8" ht="1.5" customHeight="1" x14ac:dyDescent="0.25">
      <c r="A74" s="177" t="s">
        <v>240</v>
      </c>
      <c r="B74" s="401" t="s">
        <v>516</v>
      </c>
      <c r="C74" s="388" t="s">
        <v>91</v>
      </c>
      <c r="D74" s="380" t="s">
        <v>339</v>
      </c>
      <c r="E74" s="388" t="s">
        <v>385</v>
      </c>
      <c r="F74" s="389">
        <f>F75</f>
        <v>0</v>
      </c>
      <c r="G74" s="389">
        <f>G75+G76+G77</f>
        <v>54000</v>
      </c>
      <c r="H74" s="389">
        <f>H75+H76+H77</f>
        <v>54000</v>
      </c>
    </row>
    <row r="75" spans="1:8" ht="21.75" hidden="1" customHeight="1" x14ac:dyDescent="0.25">
      <c r="A75" s="177" t="s">
        <v>199</v>
      </c>
      <c r="B75" s="396" t="s">
        <v>516</v>
      </c>
      <c r="C75" s="388" t="s">
        <v>91</v>
      </c>
      <c r="D75" s="380" t="s">
        <v>339</v>
      </c>
      <c r="E75" s="388" t="s">
        <v>388</v>
      </c>
      <c r="F75" s="389">
        <v>0</v>
      </c>
      <c r="G75" s="389">
        <v>50000</v>
      </c>
      <c r="H75" s="389">
        <v>50000</v>
      </c>
    </row>
    <row r="76" spans="1:8" s="133" customFormat="1" ht="31.5" hidden="1" x14ac:dyDescent="0.25">
      <c r="A76" s="28" t="s">
        <v>244</v>
      </c>
      <c r="B76" s="386" t="s">
        <v>516</v>
      </c>
      <c r="C76" s="382" t="s">
        <v>89</v>
      </c>
      <c r="D76" s="382" t="s">
        <v>245</v>
      </c>
      <c r="E76" s="382"/>
      <c r="F76" s="384">
        <f>F79</f>
        <v>0</v>
      </c>
      <c r="G76" s="384">
        <f>G79</f>
        <v>2000</v>
      </c>
      <c r="H76" s="384">
        <f>H79</f>
        <v>2000</v>
      </c>
    </row>
    <row r="77" spans="1:8" ht="51" hidden="1" customHeight="1" x14ac:dyDescent="0.25">
      <c r="A77" s="383" t="s">
        <v>451</v>
      </c>
      <c r="B77" s="396" t="s">
        <v>516</v>
      </c>
      <c r="C77" s="380" t="s">
        <v>89</v>
      </c>
      <c r="D77" s="380" t="s">
        <v>392</v>
      </c>
      <c r="E77" s="380"/>
      <c r="F77" s="381">
        <f>F79</f>
        <v>0</v>
      </c>
      <c r="G77" s="381">
        <f>G79</f>
        <v>2000</v>
      </c>
      <c r="H77" s="381">
        <f>H79</f>
        <v>2000</v>
      </c>
    </row>
    <row r="78" spans="1:8" ht="63" hidden="1" x14ac:dyDescent="0.25">
      <c r="A78" s="209" t="s">
        <v>344</v>
      </c>
      <c r="B78" s="396" t="s">
        <v>516</v>
      </c>
      <c r="C78" s="380" t="s">
        <v>89</v>
      </c>
      <c r="D78" s="380" t="s">
        <v>247</v>
      </c>
      <c r="E78" s="380"/>
      <c r="F78" s="381">
        <f t="shared" ref="F78:H79" si="2">F79</f>
        <v>0</v>
      </c>
      <c r="G78" s="381">
        <f t="shared" si="2"/>
        <v>2000</v>
      </c>
      <c r="H78" s="381">
        <f t="shared" si="2"/>
        <v>2000</v>
      </c>
    </row>
    <row r="79" spans="1:8" ht="31.5" hidden="1" x14ac:dyDescent="0.25">
      <c r="A79" s="162" t="s">
        <v>239</v>
      </c>
      <c r="B79" s="396" t="s">
        <v>516</v>
      </c>
      <c r="C79" s="380" t="s">
        <v>89</v>
      </c>
      <c r="D79" s="380" t="s">
        <v>247</v>
      </c>
      <c r="E79" s="380" t="s">
        <v>228</v>
      </c>
      <c r="F79" s="381">
        <f t="shared" si="2"/>
        <v>0</v>
      </c>
      <c r="G79" s="381">
        <f t="shared" si="2"/>
        <v>2000</v>
      </c>
      <c r="H79" s="381">
        <f t="shared" si="2"/>
        <v>2000</v>
      </c>
    </row>
    <row r="80" spans="1:8" hidden="1" x14ac:dyDescent="0.25">
      <c r="A80" s="224" t="s">
        <v>210</v>
      </c>
      <c r="B80" s="386" t="s">
        <v>516</v>
      </c>
      <c r="C80" s="380" t="s">
        <v>89</v>
      </c>
      <c r="D80" s="380" t="s">
        <v>247</v>
      </c>
      <c r="E80" s="380" t="s">
        <v>384</v>
      </c>
      <c r="F80" s="381">
        <v>0</v>
      </c>
      <c r="G80" s="381">
        <v>2000</v>
      </c>
      <c r="H80" s="381">
        <v>2000</v>
      </c>
    </row>
    <row r="81" spans="1:8" ht="30.75" customHeight="1" x14ac:dyDescent="0.25">
      <c r="A81" s="407" t="s">
        <v>242</v>
      </c>
      <c r="B81" s="386" t="s">
        <v>516</v>
      </c>
      <c r="C81" s="382" t="s">
        <v>91</v>
      </c>
      <c r="D81" s="382" t="s">
        <v>243</v>
      </c>
      <c r="E81" s="382"/>
      <c r="F81" s="384">
        <f>F82</f>
        <v>10000</v>
      </c>
      <c r="G81" s="384">
        <f>G82</f>
        <v>23600</v>
      </c>
      <c r="H81" s="384">
        <f>H82</f>
        <v>23600</v>
      </c>
    </row>
    <row r="82" spans="1:8" ht="30.75" customHeight="1" x14ac:dyDescent="0.25">
      <c r="A82" s="28" t="s">
        <v>248</v>
      </c>
      <c r="B82" s="386" t="s">
        <v>516</v>
      </c>
      <c r="C82" s="382" t="s">
        <v>91</v>
      </c>
      <c r="D82" s="382" t="s">
        <v>249</v>
      </c>
      <c r="E82" s="382"/>
      <c r="F82" s="384">
        <f>F83+F89</f>
        <v>10000</v>
      </c>
      <c r="G82" s="384">
        <f>G83+G89</f>
        <v>23600</v>
      </c>
      <c r="H82" s="384">
        <f>H83+H89</f>
        <v>23600</v>
      </c>
    </row>
    <row r="83" spans="1:8" ht="30.75" hidden="1" customHeight="1" x14ac:dyDescent="0.25">
      <c r="A83" s="224" t="s">
        <v>393</v>
      </c>
      <c r="B83" s="386" t="s">
        <v>516</v>
      </c>
      <c r="C83" s="380" t="s">
        <v>91</v>
      </c>
      <c r="D83" s="380" t="s">
        <v>394</v>
      </c>
      <c r="E83" s="380"/>
      <c r="F83" s="381">
        <f>F84+F87</f>
        <v>0</v>
      </c>
      <c r="G83" s="381">
        <f>G84+G87</f>
        <v>0</v>
      </c>
      <c r="H83" s="381">
        <f>H84+H87</f>
        <v>0</v>
      </c>
    </row>
    <row r="84" spans="1:8" ht="30.75" hidden="1" customHeight="1" x14ac:dyDescent="0.25">
      <c r="A84" s="162" t="s">
        <v>395</v>
      </c>
      <c r="B84" s="386" t="s">
        <v>516</v>
      </c>
      <c r="C84" s="380" t="s">
        <v>91</v>
      </c>
      <c r="D84" s="380" t="s">
        <v>396</v>
      </c>
      <c r="E84" s="380" t="s">
        <v>227</v>
      </c>
      <c r="F84" s="381">
        <f>F85+F86</f>
        <v>0</v>
      </c>
      <c r="G84" s="381">
        <f>G85+G86</f>
        <v>0</v>
      </c>
      <c r="H84" s="381">
        <f>H85+H86</f>
        <v>0</v>
      </c>
    </row>
    <row r="85" spans="1:8" ht="30.75" hidden="1" customHeight="1" x14ac:dyDescent="0.25">
      <c r="A85" s="224" t="s">
        <v>397</v>
      </c>
      <c r="B85" s="386" t="s">
        <v>516</v>
      </c>
      <c r="C85" s="380" t="s">
        <v>91</v>
      </c>
      <c r="D85" s="380" t="s">
        <v>396</v>
      </c>
      <c r="E85" s="380" t="s">
        <v>398</v>
      </c>
      <c r="F85" s="381"/>
      <c r="G85" s="381"/>
      <c r="H85" s="381"/>
    </row>
    <row r="86" spans="1:8" ht="30.75" hidden="1" customHeight="1" x14ac:dyDescent="0.25">
      <c r="A86" s="224" t="s">
        <v>399</v>
      </c>
      <c r="B86" s="386" t="s">
        <v>516</v>
      </c>
      <c r="C86" s="380" t="s">
        <v>91</v>
      </c>
      <c r="D86" s="380" t="s">
        <v>396</v>
      </c>
      <c r="E86" s="380" t="s">
        <v>400</v>
      </c>
      <c r="F86" s="381"/>
      <c r="G86" s="381"/>
      <c r="H86" s="381"/>
    </row>
    <row r="87" spans="1:8" ht="30.75" hidden="1" customHeight="1" x14ac:dyDescent="0.25">
      <c r="A87" s="162" t="s">
        <v>239</v>
      </c>
      <c r="B87" s="386" t="s">
        <v>516</v>
      </c>
      <c r="C87" s="380" t="s">
        <v>91</v>
      </c>
      <c r="D87" s="380" t="s">
        <v>401</v>
      </c>
      <c r="E87" s="380" t="s">
        <v>228</v>
      </c>
      <c r="F87" s="381">
        <f>F88</f>
        <v>0</v>
      </c>
      <c r="G87" s="381">
        <f>G88</f>
        <v>0</v>
      </c>
      <c r="H87" s="381">
        <f>H88</f>
        <v>0</v>
      </c>
    </row>
    <row r="88" spans="1:8" ht="30.75" hidden="1" customHeight="1" x14ac:dyDescent="0.25">
      <c r="A88" s="224" t="s">
        <v>383</v>
      </c>
      <c r="B88" s="386" t="s">
        <v>516</v>
      </c>
      <c r="C88" s="380" t="s">
        <v>91</v>
      </c>
      <c r="D88" s="380" t="s">
        <v>401</v>
      </c>
      <c r="E88" s="380" t="s">
        <v>384</v>
      </c>
      <c r="F88" s="381"/>
      <c r="G88" s="381"/>
      <c r="H88" s="381"/>
    </row>
    <row r="89" spans="1:8" ht="30.75" customHeight="1" x14ac:dyDescent="0.25">
      <c r="A89" s="359" t="s">
        <v>402</v>
      </c>
      <c r="B89" s="400" t="s">
        <v>516</v>
      </c>
      <c r="C89" s="382" t="s">
        <v>91</v>
      </c>
      <c r="D89" s="382" t="s">
        <v>403</v>
      </c>
      <c r="E89" s="382"/>
      <c r="F89" s="384">
        <f>F91</f>
        <v>10000</v>
      </c>
      <c r="G89" s="381">
        <f>G91</f>
        <v>23600</v>
      </c>
      <c r="H89" s="381">
        <f>H91</f>
        <v>23600</v>
      </c>
    </row>
    <row r="90" spans="1:8" ht="66.75" customHeight="1" x14ac:dyDescent="0.25">
      <c r="A90" s="209" t="s">
        <v>496</v>
      </c>
      <c r="B90" s="396" t="s">
        <v>516</v>
      </c>
      <c r="C90" s="380" t="s">
        <v>91</v>
      </c>
      <c r="D90" s="380" t="s">
        <v>255</v>
      </c>
      <c r="E90" s="380"/>
      <c r="F90" s="381">
        <f t="shared" ref="F90:H91" si="3">F91</f>
        <v>10000</v>
      </c>
      <c r="G90" s="381">
        <f t="shared" si="3"/>
        <v>23600</v>
      </c>
      <c r="H90" s="381">
        <f t="shared" si="3"/>
        <v>23600</v>
      </c>
    </row>
    <row r="91" spans="1:8" ht="30.75" customHeight="1" x14ac:dyDescent="0.25">
      <c r="A91" s="177" t="s">
        <v>224</v>
      </c>
      <c r="B91" s="396" t="s">
        <v>516</v>
      </c>
      <c r="C91" s="380" t="s">
        <v>91</v>
      </c>
      <c r="D91" s="380" t="s">
        <v>255</v>
      </c>
      <c r="E91" s="380" t="s">
        <v>228</v>
      </c>
      <c r="F91" s="381">
        <f t="shared" si="3"/>
        <v>10000</v>
      </c>
      <c r="G91" s="381">
        <f t="shared" si="3"/>
        <v>23600</v>
      </c>
      <c r="H91" s="381">
        <f t="shared" si="3"/>
        <v>23600</v>
      </c>
    </row>
    <row r="92" spans="1:8" ht="30.75" customHeight="1" x14ac:dyDescent="0.25">
      <c r="A92" s="224" t="s">
        <v>210</v>
      </c>
      <c r="B92" s="396" t="s">
        <v>516</v>
      </c>
      <c r="C92" s="380" t="s">
        <v>91</v>
      </c>
      <c r="D92" s="380" t="s">
        <v>255</v>
      </c>
      <c r="E92" s="380" t="s">
        <v>384</v>
      </c>
      <c r="F92" s="381">
        <v>10000</v>
      </c>
      <c r="G92" s="381">
        <v>23600</v>
      </c>
      <c r="H92" s="381">
        <v>23600</v>
      </c>
    </row>
    <row r="93" spans="1:8" ht="41.25" hidden="1" customHeight="1" x14ac:dyDescent="0.25">
      <c r="A93" s="356" t="s">
        <v>242</v>
      </c>
      <c r="B93" s="386" t="s">
        <v>516</v>
      </c>
      <c r="C93" s="382" t="s">
        <v>91</v>
      </c>
      <c r="D93" s="382" t="s">
        <v>391</v>
      </c>
      <c r="E93" s="382"/>
      <c r="F93" s="384">
        <f>F94</f>
        <v>0</v>
      </c>
      <c r="G93" s="384">
        <f>G94</f>
        <v>23600</v>
      </c>
      <c r="H93" s="384">
        <f>H94</f>
        <v>23600</v>
      </c>
    </row>
    <row r="94" spans="1:8" ht="36" hidden="1" customHeight="1" x14ac:dyDescent="0.25">
      <c r="A94" s="28" t="s">
        <v>248</v>
      </c>
      <c r="B94" s="386" t="s">
        <v>516</v>
      </c>
      <c r="C94" s="382" t="s">
        <v>91</v>
      </c>
      <c r="D94" s="382" t="s">
        <v>249</v>
      </c>
      <c r="E94" s="382"/>
      <c r="F94" s="384">
        <f>F95+F101</f>
        <v>0</v>
      </c>
      <c r="G94" s="384">
        <f>G95+G101</f>
        <v>23600</v>
      </c>
      <c r="H94" s="384">
        <f>H95+H101</f>
        <v>23600</v>
      </c>
    </row>
    <row r="95" spans="1:8" ht="36" hidden="1" customHeight="1" thickBot="1" x14ac:dyDescent="0.3">
      <c r="A95" s="224" t="s">
        <v>393</v>
      </c>
      <c r="B95" s="386" t="s">
        <v>516</v>
      </c>
      <c r="C95" s="380" t="s">
        <v>91</v>
      </c>
      <c r="D95" s="380" t="s">
        <v>394</v>
      </c>
      <c r="E95" s="380"/>
      <c r="F95" s="381">
        <f>F96+F99</f>
        <v>0</v>
      </c>
      <c r="G95" s="381">
        <f>G96+G99</f>
        <v>0</v>
      </c>
      <c r="H95" s="381">
        <f>H96+H99</f>
        <v>0</v>
      </c>
    </row>
    <row r="96" spans="1:8" ht="36" hidden="1" customHeight="1" thickBot="1" x14ac:dyDescent="0.3">
      <c r="A96" s="162" t="s">
        <v>395</v>
      </c>
      <c r="B96" s="386" t="s">
        <v>516</v>
      </c>
      <c r="C96" s="380" t="s">
        <v>91</v>
      </c>
      <c r="D96" s="380" t="s">
        <v>396</v>
      </c>
      <c r="E96" s="380" t="s">
        <v>227</v>
      </c>
      <c r="F96" s="381">
        <f>F97+F98</f>
        <v>0</v>
      </c>
      <c r="G96" s="381">
        <f>G97+G98</f>
        <v>0</v>
      </c>
      <c r="H96" s="381">
        <f>H97+H98</f>
        <v>0</v>
      </c>
    </row>
    <row r="97" spans="1:8" ht="36" hidden="1" customHeight="1" thickBot="1" x14ac:dyDescent="0.3">
      <c r="A97" s="224" t="s">
        <v>397</v>
      </c>
      <c r="B97" s="386" t="s">
        <v>516</v>
      </c>
      <c r="C97" s="380" t="s">
        <v>91</v>
      </c>
      <c r="D97" s="380" t="s">
        <v>396</v>
      </c>
      <c r="E97" s="380" t="s">
        <v>398</v>
      </c>
      <c r="F97" s="381"/>
      <c r="G97" s="381"/>
      <c r="H97" s="381"/>
    </row>
    <row r="98" spans="1:8" ht="36" hidden="1" customHeight="1" thickBot="1" x14ac:dyDescent="0.3">
      <c r="A98" s="224" t="s">
        <v>399</v>
      </c>
      <c r="B98" s="386" t="s">
        <v>516</v>
      </c>
      <c r="C98" s="380" t="s">
        <v>91</v>
      </c>
      <c r="D98" s="380" t="s">
        <v>396</v>
      </c>
      <c r="E98" s="380" t="s">
        <v>400</v>
      </c>
      <c r="F98" s="381"/>
      <c r="G98" s="381"/>
      <c r="H98" s="381"/>
    </row>
    <row r="99" spans="1:8" ht="36" hidden="1" customHeight="1" thickBot="1" x14ac:dyDescent="0.3">
      <c r="A99" s="162" t="s">
        <v>239</v>
      </c>
      <c r="B99" s="386" t="s">
        <v>516</v>
      </c>
      <c r="C99" s="380" t="s">
        <v>91</v>
      </c>
      <c r="D99" s="380" t="s">
        <v>401</v>
      </c>
      <c r="E99" s="380" t="s">
        <v>228</v>
      </c>
      <c r="F99" s="381">
        <f>F100</f>
        <v>0</v>
      </c>
      <c r="G99" s="381">
        <f>G100</f>
        <v>0</v>
      </c>
      <c r="H99" s="381">
        <f>H100</f>
        <v>0</v>
      </c>
    </row>
    <row r="100" spans="1:8" ht="36" hidden="1" customHeight="1" thickBot="1" x14ac:dyDescent="0.3">
      <c r="A100" s="224" t="s">
        <v>383</v>
      </c>
      <c r="B100" s="386" t="s">
        <v>516</v>
      </c>
      <c r="C100" s="380" t="s">
        <v>91</v>
      </c>
      <c r="D100" s="380" t="s">
        <v>401</v>
      </c>
      <c r="E100" s="380" t="s">
        <v>384</v>
      </c>
      <c r="F100" s="381"/>
      <c r="G100" s="381"/>
      <c r="H100" s="381"/>
    </row>
    <row r="101" spans="1:8" ht="57" hidden="1" customHeight="1" x14ac:dyDescent="0.25">
      <c r="A101" s="309" t="s">
        <v>402</v>
      </c>
      <c r="B101" s="396" t="s">
        <v>516</v>
      </c>
      <c r="C101" s="380" t="s">
        <v>91</v>
      </c>
      <c r="D101" s="380" t="s">
        <v>403</v>
      </c>
      <c r="E101" s="380"/>
      <c r="F101" s="381">
        <f>F103</f>
        <v>0</v>
      </c>
      <c r="G101" s="381">
        <f>G103</f>
        <v>23600</v>
      </c>
      <c r="H101" s="381">
        <f>H103</f>
        <v>23600</v>
      </c>
    </row>
    <row r="102" spans="1:8" ht="78" hidden="1" customHeight="1" x14ac:dyDescent="0.25">
      <c r="A102" s="209" t="s">
        <v>344</v>
      </c>
      <c r="B102" s="396" t="s">
        <v>516</v>
      </c>
      <c r="C102" s="380" t="s">
        <v>91</v>
      </c>
      <c r="D102" s="380" t="s">
        <v>255</v>
      </c>
      <c r="E102" s="380"/>
      <c r="F102" s="381">
        <f t="shared" ref="F102:H103" si="4">F103</f>
        <v>0</v>
      </c>
      <c r="G102" s="381">
        <f t="shared" si="4"/>
        <v>23600</v>
      </c>
      <c r="H102" s="381">
        <f t="shared" si="4"/>
        <v>23600</v>
      </c>
    </row>
    <row r="103" spans="1:8" ht="36" hidden="1" customHeight="1" x14ac:dyDescent="0.25">
      <c r="A103" s="162" t="s">
        <v>239</v>
      </c>
      <c r="B103" s="396" t="s">
        <v>516</v>
      </c>
      <c r="C103" s="380" t="s">
        <v>91</v>
      </c>
      <c r="D103" s="380" t="s">
        <v>255</v>
      </c>
      <c r="E103" s="380" t="s">
        <v>228</v>
      </c>
      <c r="F103" s="381">
        <f t="shared" si="4"/>
        <v>0</v>
      </c>
      <c r="G103" s="381">
        <f t="shared" si="4"/>
        <v>23600</v>
      </c>
      <c r="H103" s="381">
        <f t="shared" si="4"/>
        <v>23600</v>
      </c>
    </row>
    <row r="104" spans="1:8" ht="36" hidden="1" customHeight="1" x14ac:dyDescent="0.25">
      <c r="A104" s="224" t="s">
        <v>210</v>
      </c>
      <c r="B104" s="396" t="s">
        <v>516</v>
      </c>
      <c r="C104" s="380" t="s">
        <v>91</v>
      </c>
      <c r="D104" s="380" t="s">
        <v>255</v>
      </c>
      <c r="E104" s="380" t="s">
        <v>384</v>
      </c>
      <c r="F104" s="381">
        <v>0</v>
      </c>
      <c r="G104" s="381">
        <v>23600</v>
      </c>
      <c r="H104" s="381">
        <v>23600</v>
      </c>
    </row>
    <row r="105" spans="1:8" ht="31.5" hidden="1" x14ac:dyDescent="0.25">
      <c r="A105" s="28" t="s">
        <v>404</v>
      </c>
      <c r="B105" s="386" t="s">
        <v>516</v>
      </c>
      <c r="C105" s="382" t="s">
        <v>260</v>
      </c>
      <c r="D105" s="382" t="s">
        <v>257</v>
      </c>
      <c r="E105" s="382"/>
      <c r="F105" s="384">
        <f>F112</f>
        <v>444423.99</v>
      </c>
      <c r="G105" s="384">
        <f>G112</f>
        <v>293885.67000000004</v>
      </c>
      <c r="H105" s="384">
        <f>H112</f>
        <v>293885.67000000004</v>
      </c>
    </row>
    <row r="106" spans="1:8" ht="63" hidden="1" x14ac:dyDescent="0.25">
      <c r="A106" s="309" t="s">
        <v>405</v>
      </c>
      <c r="B106" s="386" t="s">
        <v>516</v>
      </c>
      <c r="C106" s="380" t="s">
        <v>260</v>
      </c>
      <c r="D106" s="380" t="s">
        <v>406</v>
      </c>
      <c r="E106" s="380"/>
      <c r="F106" s="381">
        <f>F112</f>
        <v>444423.99</v>
      </c>
      <c r="G106" s="381">
        <f>G112</f>
        <v>293885.67000000004</v>
      </c>
      <c r="H106" s="381">
        <f>H112</f>
        <v>293885.67000000004</v>
      </c>
    </row>
    <row r="107" spans="1:8" ht="63" hidden="1" x14ac:dyDescent="0.25">
      <c r="A107" s="209" t="s">
        <v>246</v>
      </c>
      <c r="B107" s="386" t="s">
        <v>516</v>
      </c>
      <c r="C107" s="380" t="s">
        <v>260</v>
      </c>
      <c r="D107" s="380" t="s">
        <v>258</v>
      </c>
      <c r="E107" s="380"/>
      <c r="F107" s="381">
        <f>F112</f>
        <v>444423.99</v>
      </c>
      <c r="G107" s="381">
        <f>G112</f>
        <v>293885.67000000004</v>
      </c>
      <c r="H107" s="381">
        <f>H112</f>
        <v>293885.67000000004</v>
      </c>
    </row>
    <row r="108" spans="1:8" ht="47.25" hidden="1" x14ac:dyDescent="0.25">
      <c r="A108" s="414" t="s">
        <v>539</v>
      </c>
      <c r="B108" s="386" t="s">
        <v>516</v>
      </c>
      <c r="C108" s="382" t="s">
        <v>91</v>
      </c>
      <c r="D108" s="382" t="s">
        <v>223</v>
      </c>
      <c r="E108" s="382"/>
      <c r="F108" s="384">
        <v>0</v>
      </c>
      <c r="G108" s="381"/>
      <c r="H108" s="381"/>
    </row>
    <row r="109" spans="1:8" ht="47.25" hidden="1" x14ac:dyDescent="0.25">
      <c r="A109" s="414" t="s">
        <v>540</v>
      </c>
      <c r="B109" s="386" t="s">
        <v>516</v>
      </c>
      <c r="C109" s="382" t="s">
        <v>91</v>
      </c>
      <c r="D109" s="382" t="s">
        <v>223</v>
      </c>
      <c r="E109" s="382"/>
      <c r="F109" s="384">
        <v>0</v>
      </c>
      <c r="G109" s="381"/>
      <c r="H109" s="381"/>
    </row>
    <row r="110" spans="1:8" ht="31.5" hidden="1" x14ac:dyDescent="0.25">
      <c r="A110" s="209" t="s">
        <v>541</v>
      </c>
      <c r="B110" s="401" t="s">
        <v>516</v>
      </c>
      <c r="C110" s="380" t="s">
        <v>91</v>
      </c>
      <c r="D110" s="380" t="s">
        <v>223</v>
      </c>
      <c r="E110" s="380" t="s">
        <v>228</v>
      </c>
      <c r="F110" s="381">
        <v>0</v>
      </c>
      <c r="G110" s="381"/>
      <c r="H110" s="381"/>
    </row>
    <row r="111" spans="1:8" hidden="1" x14ac:dyDescent="0.25">
      <c r="A111" s="209" t="s">
        <v>542</v>
      </c>
      <c r="B111" s="386" t="s">
        <v>516</v>
      </c>
      <c r="C111" s="380" t="s">
        <v>91</v>
      </c>
      <c r="D111" s="380" t="s">
        <v>223</v>
      </c>
      <c r="E111" s="380" t="s">
        <v>384</v>
      </c>
      <c r="F111" s="381">
        <v>0</v>
      </c>
      <c r="G111" s="381"/>
      <c r="H111" s="381"/>
    </row>
    <row r="112" spans="1:8" ht="29.25" customHeight="1" x14ac:dyDescent="0.25">
      <c r="A112" s="193" t="s">
        <v>92</v>
      </c>
      <c r="B112" s="386" t="s">
        <v>516</v>
      </c>
      <c r="C112" s="382" t="s">
        <v>93</v>
      </c>
      <c r="D112" s="380"/>
      <c r="E112" s="380"/>
      <c r="F112" s="384">
        <f>F113+F144</f>
        <v>444423.99</v>
      </c>
      <c r="G112" s="384">
        <f>G113+G143</f>
        <v>293885.67000000004</v>
      </c>
      <c r="H112" s="384">
        <f>H113+H143</f>
        <v>293885.67000000004</v>
      </c>
    </row>
    <row r="113" spans="1:8" ht="36" customHeight="1" x14ac:dyDescent="0.25">
      <c r="A113" s="193" t="s">
        <v>94</v>
      </c>
      <c r="B113" s="386" t="s">
        <v>516</v>
      </c>
      <c r="C113" s="382" t="s">
        <v>95</v>
      </c>
      <c r="D113" s="380"/>
      <c r="E113" s="380"/>
      <c r="F113" s="384">
        <f>F114+F120</f>
        <v>443423.99</v>
      </c>
      <c r="G113" s="384">
        <f>G120</f>
        <v>293885.67000000004</v>
      </c>
      <c r="H113" s="384">
        <f>H120</f>
        <v>293885.67000000004</v>
      </c>
    </row>
    <row r="114" spans="1:8" ht="30.75" customHeight="1" x14ac:dyDescent="0.25">
      <c r="A114" s="407" t="s">
        <v>242</v>
      </c>
      <c r="B114" s="386" t="s">
        <v>516</v>
      </c>
      <c r="C114" s="382" t="s">
        <v>95</v>
      </c>
      <c r="D114" s="382" t="s">
        <v>243</v>
      </c>
      <c r="E114" s="382"/>
      <c r="F114" s="384">
        <f>F115</f>
        <v>1000</v>
      </c>
      <c r="G114" s="384">
        <f>G120</f>
        <v>293885.67000000004</v>
      </c>
      <c r="H114" s="384">
        <f>H120</f>
        <v>293885.67000000004</v>
      </c>
    </row>
    <row r="115" spans="1:8" s="133" customFormat="1" ht="31.5" x14ac:dyDescent="0.25">
      <c r="A115" s="193" t="s">
        <v>342</v>
      </c>
      <c r="B115" s="386" t="s">
        <v>516</v>
      </c>
      <c r="C115" s="382" t="s">
        <v>95</v>
      </c>
      <c r="D115" s="382" t="s">
        <v>340</v>
      </c>
      <c r="E115" s="382"/>
      <c r="F115" s="384">
        <f>F118</f>
        <v>1000</v>
      </c>
      <c r="G115" s="384">
        <f>G118</f>
        <v>2000</v>
      </c>
      <c r="H115" s="384">
        <f>H118</f>
        <v>2000</v>
      </c>
    </row>
    <row r="116" spans="1:8" ht="63.75" customHeight="1" x14ac:dyDescent="0.25">
      <c r="A116" s="350" t="s">
        <v>454</v>
      </c>
      <c r="B116" s="400" t="s">
        <v>516</v>
      </c>
      <c r="C116" s="382" t="s">
        <v>95</v>
      </c>
      <c r="D116" s="382" t="s">
        <v>453</v>
      </c>
      <c r="E116" s="382"/>
      <c r="F116" s="384">
        <f>F118</f>
        <v>1000</v>
      </c>
      <c r="G116" s="381">
        <f>G118</f>
        <v>2000</v>
      </c>
      <c r="H116" s="381">
        <f>H118</f>
        <v>2000</v>
      </c>
    </row>
    <row r="117" spans="1:8" ht="63" x14ac:dyDescent="0.25">
      <c r="A117" s="209" t="s">
        <v>496</v>
      </c>
      <c r="B117" s="396" t="s">
        <v>516</v>
      </c>
      <c r="C117" s="380" t="s">
        <v>95</v>
      </c>
      <c r="D117" s="380" t="s">
        <v>341</v>
      </c>
      <c r="E117" s="380"/>
      <c r="F117" s="381">
        <f t="shared" ref="F117:H118" si="5">F118</f>
        <v>1000</v>
      </c>
      <c r="G117" s="381">
        <f t="shared" si="5"/>
        <v>2000</v>
      </c>
      <c r="H117" s="381">
        <f t="shared" si="5"/>
        <v>2000</v>
      </c>
    </row>
    <row r="118" spans="1:8" ht="31.5" x14ac:dyDescent="0.25">
      <c r="A118" s="177" t="s">
        <v>224</v>
      </c>
      <c r="B118" s="396" t="s">
        <v>516</v>
      </c>
      <c r="C118" s="380" t="s">
        <v>95</v>
      </c>
      <c r="D118" s="380" t="s">
        <v>341</v>
      </c>
      <c r="E118" s="380" t="s">
        <v>228</v>
      </c>
      <c r="F118" s="381">
        <f t="shared" si="5"/>
        <v>1000</v>
      </c>
      <c r="G118" s="381">
        <f t="shared" si="5"/>
        <v>2000</v>
      </c>
      <c r="H118" s="381">
        <f t="shared" si="5"/>
        <v>2000</v>
      </c>
    </row>
    <row r="119" spans="1:8" x14ac:dyDescent="0.25">
      <c r="A119" s="224" t="s">
        <v>210</v>
      </c>
      <c r="B119" s="396" t="s">
        <v>516</v>
      </c>
      <c r="C119" s="380" t="s">
        <v>95</v>
      </c>
      <c r="D119" s="380" t="s">
        <v>341</v>
      </c>
      <c r="E119" s="380" t="s">
        <v>384</v>
      </c>
      <c r="F119" s="381">
        <v>1000</v>
      </c>
      <c r="G119" s="381">
        <v>2000</v>
      </c>
      <c r="H119" s="381">
        <v>2000</v>
      </c>
    </row>
    <row r="120" spans="1:8" ht="31.5" x14ac:dyDescent="0.25">
      <c r="A120" s="28" t="s">
        <v>407</v>
      </c>
      <c r="B120" s="386" t="s">
        <v>516</v>
      </c>
      <c r="C120" s="382" t="s">
        <v>95</v>
      </c>
      <c r="D120" s="382" t="s">
        <v>262</v>
      </c>
      <c r="E120" s="382"/>
      <c r="F120" s="384">
        <f>F121+F139</f>
        <v>442423.99</v>
      </c>
      <c r="G120" s="384">
        <f>G121</f>
        <v>293885.67000000004</v>
      </c>
      <c r="H120" s="384">
        <f>H121</f>
        <v>293885.67000000004</v>
      </c>
    </row>
    <row r="121" spans="1:8" ht="31.5" customHeight="1" x14ac:dyDescent="0.25">
      <c r="A121" s="28" t="s">
        <v>408</v>
      </c>
      <c r="B121" s="386" t="s">
        <v>516</v>
      </c>
      <c r="C121" s="382" t="s">
        <v>95</v>
      </c>
      <c r="D121" s="382" t="s">
        <v>264</v>
      </c>
      <c r="E121" s="382"/>
      <c r="F121" s="384">
        <f>F122+F126+F130</f>
        <v>442423.99</v>
      </c>
      <c r="G121" s="384">
        <f>G122+G126</f>
        <v>293885.67000000004</v>
      </c>
      <c r="H121" s="384">
        <f>H122+H126</f>
        <v>293885.67000000004</v>
      </c>
    </row>
    <row r="122" spans="1:8" ht="38.25" customHeight="1" x14ac:dyDescent="0.25">
      <c r="A122" s="193" t="s">
        <v>523</v>
      </c>
      <c r="B122" s="400" t="s">
        <v>516</v>
      </c>
      <c r="C122" s="382" t="s">
        <v>95</v>
      </c>
      <c r="D122" s="382" t="s">
        <v>409</v>
      </c>
      <c r="E122" s="382"/>
      <c r="F122" s="384">
        <f>F124</f>
        <v>366223.99</v>
      </c>
      <c r="G122" s="381">
        <f>G124</f>
        <v>228885.67</v>
      </c>
      <c r="H122" s="381">
        <f>H124</f>
        <v>228885.67</v>
      </c>
    </row>
    <row r="123" spans="1:8" ht="63" x14ac:dyDescent="0.25">
      <c r="A123" s="209" t="s">
        <v>496</v>
      </c>
      <c r="B123" s="396" t="s">
        <v>516</v>
      </c>
      <c r="C123" s="380" t="s">
        <v>95</v>
      </c>
      <c r="D123" s="380" t="s">
        <v>265</v>
      </c>
      <c r="E123" s="380"/>
      <c r="F123" s="381">
        <f t="shared" ref="F123:H124" si="6">F124</f>
        <v>366223.99</v>
      </c>
      <c r="G123" s="381">
        <f t="shared" si="6"/>
        <v>228885.67</v>
      </c>
      <c r="H123" s="381">
        <f t="shared" si="6"/>
        <v>228885.67</v>
      </c>
    </row>
    <row r="124" spans="1:8" ht="31.5" x14ac:dyDescent="0.25">
      <c r="A124" s="177" t="s">
        <v>224</v>
      </c>
      <c r="B124" s="396" t="s">
        <v>516</v>
      </c>
      <c r="C124" s="380" t="s">
        <v>95</v>
      </c>
      <c r="D124" s="380" t="s">
        <v>265</v>
      </c>
      <c r="E124" s="380" t="s">
        <v>228</v>
      </c>
      <c r="F124" s="381">
        <f t="shared" si="6"/>
        <v>366223.99</v>
      </c>
      <c r="G124" s="381">
        <f t="shared" si="6"/>
        <v>228885.67</v>
      </c>
      <c r="H124" s="381">
        <f t="shared" si="6"/>
        <v>228885.67</v>
      </c>
    </row>
    <row r="125" spans="1:8" x14ac:dyDescent="0.25">
      <c r="A125" s="224" t="s">
        <v>210</v>
      </c>
      <c r="B125" s="396" t="s">
        <v>516</v>
      </c>
      <c r="C125" s="380" t="s">
        <v>95</v>
      </c>
      <c r="D125" s="380" t="s">
        <v>265</v>
      </c>
      <c r="E125" s="380" t="s">
        <v>384</v>
      </c>
      <c r="F125" s="381">
        <v>366223.99</v>
      </c>
      <c r="G125" s="381">
        <v>228885.67</v>
      </c>
      <c r="H125" s="381">
        <v>228885.67</v>
      </c>
    </row>
    <row r="126" spans="1:8" ht="63" hidden="1" x14ac:dyDescent="0.25">
      <c r="A126" s="410" t="s">
        <v>524</v>
      </c>
      <c r="B126" s="386" t="s">
        <v>516</v>
      </c>
      <c r="C126" s="382" t="s">
        <v>95</v>
      </c>
      <c r="D126" s="382" t="s">
        <v>410</v>
      </c>
      <c r="E126" s="382"/>
      <c r="F126" s="384">
        <f>F128</f>
        <v>0</v>
      </c>
      <c r="G126" s="381">
        <f>G128</f>
        <v>65000</v>
      </c>
      <c r="H126" s="381">
        <f>H128</f>
        <v>65000</v>
      </c>
    </row>
    <row r="127" spans="1:8" ht="63" hidden="1" x14ac:dyDescent="0.25">
      <c r="A127" s="209" t="s">
        <v>496</v>
      </c>
      <c r="B127" s="396" t="s">
        <v>516</v>
      </c>
      <c r="C127" s="380" t="s">
        <v>95</v>
      </c>
      <c r="D127" s="380" t="s">
        <v>267</v>
      </c>
      <c r="E127" s="380"/>
      <c r="F127" s="381">
        <f t="shared" ref="F127:H128" si="7">F128</f>
        <v>0</v>
      </c>
      <c r="G127" s="381">
        <f t="shared" si="7"/>
        <v>65000</v>
      </c>
      <c r="H127" s="381">
        <f t="shared" si="7"/>
        <v>65000</v>
      </c>
    </row>
    <row r="128" spans="1:8" ht="31.5" hidden="1" x14ac:dyDescent="0.25">
      <c r="A128" s="177" t="s">
        <v>224</v>
      </c>
      <c r="B128" s="396" t="s">
        <v>516</v>
      </c>
      <c r="C128" s="380" t="s">
        <v>95</v>
      </c>
      <c r="D128" s="380" t="s">
        <v>267</v>
      </c>
      <c r="E128" s="380" t="s">
        <v>228</v>
      </c>
      <c r="F128" s="381">
        <f t="shared" si="7"/>
        <v>0</v>
      </c>
      <c r="G128" s="381">
        <f t="shared" si="7"/>
        <v>65000</v>
      </c>
      <c r="H128" s="381">
        <f t="shared" si="7"/>
        <v>65000</v>
      </c>
    </row>
    <row r="129" spans="1:8" hidden="1" x14ac:dyDescent="0.25">
      <c r="A129" s="224" t="s">
        <v>210</v>
      </c>
      <c r="B129" s="396" t="s">
        <v>516</v>
      </c>
      <c r="C129" s="380" t="s">
        <v>95</v>
      </c>
      <c r="D129" s="380" t="s">
        <v>267</v>
      </c>
      <c r="E129" s="380" t="s">
        <v>384</v>
      </c>
      <c r="F129" s="381">
        <v>0</v>
      </c>
      <c r="G129" s="381">
        <v>65000</v>
      </c>
      <c r="H129" s="381">
        <v>65000</v>
      </c>
    </row>
    <row r="130" spans="1:8" ht="31.5" x14ac:dyDescent="0.25">
      <c r="A130" s="196" t="s">
        <v>525</v>
      </c>
      <c r="B130" s="386" t="s">
        <v>516</v>
      </c>
      <c r="C130" s="382" t="s">
        <v>95</v>
      </c>
      <c r="D130" s="382" t="s">
        <v>455</v>
      </c>
      <c r="E130" s="382"/>
      <c r="F130" s="384">
        <f>F132</f>
        <v>76200</v>
      </c>
      <c r="G130" s="381">
        <f>G132</f>
        <v>0</v>
      </c>
      <c r="H130" s="381">
        <f>H132</f>
        <v>0</v>
      </c>
    </row>
    <row r="131" spans="1:8" ht="63" x14ac:dyDescent="0.25">
      <c r="A131" s="209" t="s">
        <v>496</v>
      </c>
      <c r="B131" s="396" t="s">
        <v>516</v>
      </c>
      <c r="C131" s="380" t="s">
        <v>95</v>
      </c>
      <c r="D131" s="380" t="s">
        <v>345</v>
      </c>
      <c r="E131" s="380"/>
      <c r="F131" s="381">
        <f t="shared" ref="F131:H132" si="8">F132</f>
        <v>76200</v>
      </c>
      <c r="G131" s="381">
        <f t="shared" si="8"/>
        <v>0</v>
      </c>
      <c r="H131" s="381">
        <f t="shared" si="8"/>
        <v>0</v>
      </c>
    </row>
    <row r="132" spans="1:8" ht="31.5" x14ac:dyDescent="0.25">
      <c r="A132" s="177" t="s">
        <v>224</v>
      </c>
      <c r="B132" s="396" t="s">
        <v>516</v>
      </c>
      <c r="C132" s="380" t="s">
        <v>95</v>
      </c>
      <c r="D132" s="380" t="s">
        <v>345</v>
      </c>
      <c r="E132" s="380" t="s">
        <v>228</v>
      </c>
      <c r="F132" s="381">
        <f t="shared" si="8"/>
        <v>76200</v>
      </c>
      <c r="G132" s="381">
        <f t="shared" si="8"/>
        <v>0</v>
      </c>
      <c r="H132" s="381">
        <f t="shared" si="8"/>
        <v>0</v>
      </c>
    </row>
    <row r="133" spans="1:8" x14ac:dyDescent="0.25">
      <c r="A133" s="224" t="s">
        <v>210</v>
      </c>
      <c r="B133" s="396" t="s">
        <v>516</v>
      </c>
      <c r="C133" s="380" t="s">
        <v>95</v>
      </c>
      <c r="D133" s="380" t="s">
        <v>345</v>
      </c>
      <c r="E133" s="380" t="s">
        <v>384</v>
      </c>
      <c r="F133" s="381">
        <v>76200</v>
      </c>
      <c r="G133" s="381">
        <v>0</v>
      </c>
      <c r="H133" s="381">
        <v>0</v>
      </c>
    </row>
    <row r="134" spans="1:8" ht="31.5" hidden="1" x14ac:dyDescent="0.25">
      <c r="A134" s="28" t="s">
        <v>268</v>
      </c>
      <c r="B134" s="386" t="s">
        <v>516</v>
      </c>
      <c r="C134" s="382" t="s">
        <v>95</v>
      </c>
      <c r="D134" s="382" t="s">
        <v>269</v>
      </c>
      <c r="E134" s="382"/>
      <c r="F134" s="384">
        <f>F137</f>
        <v>0</v>
      </c>
      <c r="G134" s="384">
        <f>G137</f>
        <v>0</v>
      </c>
      <c r="H134" s="384">
        <f>H137</f>
        <v>0</v>
      </c>
    </row>
    <row r="135" spans="1:8" ht="47.25" hidden="1" x14ac:dyDescent="0.25">
      <c r="A135" s="309" t="s">
        <v>411</v>
      </c>
      <c r="B135" s="386" t="s">
        <v>516</v>
      </c>
      <c r="C135" s="380" t="s">
        <v>95</v>
      </c>
      <c r="D135" s="380" t="s">
        <v>412</v>
      </c>
      <c r="E135" s="380"/>
      <c r="F135" s="381">
        <f>F137</f>
        <v>0</v>
      </c>
      <c r="G135" s="381">
        <f>G137</f>
        <v>0</v>
      </c>
      <c r="H135" s="381">
        <f>H137</f>
        <v>0</v>
      </c>
    </row>
    <row r="136" spans="1:8" ht="63" hidden="1" x14ac:dyDescent="0.25">
      <c r="A136" s="209" t="s">
        <v>246</v>
      </c>
      <c r="B136" s="386" t="s">
        <v>516</v>
      </c>
      <c r="C136" s="380" t="s">
        <v>95</v>
      </c>
      <c r="D136" s="380" t="s">
        <v>270</v>
      </c>
      <c r="E136" s="380"/>
      <c r="F136" s="381">
        <f t="shared" ref="F136:H137" si="9">F137</f>
        <v>0</v>
      </c>
      <c r="G136" s="381">
        <f t="shared" si="9"/>
        <v>0</v>
      </c>
      <c r="H136" s="381">
        <f t="shared" si="9"/>
        <v>0</v>
      </c>
    </row>
    <row r="137" spans="1:8" ht="31.5" hidden="1" x14ac:dyDescent="0.25">
      <c r="A137" s="162" t="s">
        <v>239</v>
      </c>
      <c r="B137" s="386" t="s">
        <v>516</v>
      </c>
      <c r="C137" s="380" t="s">
        <v>95</v>
      </c>
      <c r="D137" s="380" t="s">
        <v>270</v>
      </c>
      <c r="E137" s="380" t="s">
        <v>228</v>
      </c>
      <c r="F137" s="381">
        <f t="shared" si="9"/>
        <v>0</v>
      </c>
      <c r="G137" s="381">
        <f t="shared" si="9"/>
        <v>0</v>
      </c>
      <c r="H137" s="381">
        <f t="shared" si="9"/>
        <v>0</v>
      </c>
    </row>
    <row r="138" spans="1:8" ht="27.75" hidden="1" customHeight="1" x14ac:dyDescent="0.25">
      <c r="A138" s="224" t="s">
        <v>383</v>
      </c>
      <c r="B138" s="386" t="s">
        <v>516</v>
      </c>
      <c r="C138" s="380" t="s">
        <v>95</v>
      </c>
      <c r="D138" s="380" t="s">
        <v>270</v>
      </c>
      <c r="E138" s="380" t="s">
        <v>384</v>
      </c>
      <c r="F138" s="381"/>
      <c r="G138" s="381"/>
      <c r="H138" s="381"/>
    </row>
    <row r="139" spans="1:8" ht="1.5" customHeight="1" x14ac:dyDescent="0.25">
      <c r="A139" s="28" t="s">
        <v>413</v>
      </c>
      <c r="B139" s="386" t="s">
        <v>516</v>
      </c>
      <c r="C139" s="382" t="s">
        <v>95</v>
      </c>
      <c r="D139" s="382" t="s">
        <v>272</v>
      </c>
      <c r="E139" s="382"/>
      <c r="F139" s="384">
        <f>F142</f>
        <v>0</v>
      </c>
      <c r="G139" s="384">
        <f>G142</f>
        <v>0</v>
      </c>
      <c r="H139" s="384">
        <f>H142</f>
        <v>0</v>
      </c>
    </row>
    <row r="140" spans="1:8" ht="30" hidden="1" customHeight="1" x14ac:dyDescent="0.25">
      <c r="A140" s="28" t="s">
        <v>414</v>
      </c>
      <c r="B140" s="386" t="s">
        <v>516</v>
      </c>
      <c r="C140" s="382" t="s">
        <v>95</v>
      </c>
      <c r="D140" s="382" t="s">
        <v>415</v>
      </c>
      <c r="E140" s="382"/>
      <c r="F140" s="384">
        <f>F142</f>
        <v>0</v>
      </c>
      <c r="G140" s="381">
        <f>G142</f>
        <v>0</v>
      </c>
      <c r="H140" s="381">
        <f>H142</f>
        <v>0</v>
      </c>
    </row>
    <row r="141" spans="1:8" ht="65.25" hidden="1" customHeight="1" x14ac:dyDescent="0.25">
      <c r="A141" s="209" t="s">
        <v>496</v>
      </c>
      <c r="B141" s="386" t="s">
        <v>516</v>
      </c>
      <c r="C141" s="380" t="s">
        <v>95</v>
      </c>
      <c r="D141" s="380" t="s">
        <v>273</v>
      </c>
      <c r="E141" s="380"/>
      <c r="F141" s="381">
        <f t="shared" ref="F141:H142" si="10">F142</f>
        <v>0</v>
      </c>
      <c r="G141" s="381">
        <f t="shared" si="10"/>
        <v>0</v>
      </c>
      <c r="H141" s="381">
        <f t="shared" si="10"/>
        <v>0</v>
      </c>
    </row>
    <row r="142" spans="1:8" ht="32.25" hidden="1" customHeight="1" x14ac:dyDescent="0.25">
      <c r="A142" s="177" t="s">
        <v>224</v>
      </c>
      <c r="B142" s="386" t="s">
        <v>516</v>
      </c>
      <c r="C142" s="380" t="s">
        <v>95</v>
      </c>
      <c r="D142" s="380" t="s">
        <v>273</v>
      </c>
      <c r="E142" s="380" t="s">
        <v>228</v>
      </c>
      <c r="F142" s="381">
        <f t="shared" si="10"/>
        <v>0</v>
      </c>
      <c r="G142" s="381">
        <f t="shared" si="10"/>
        <v>0</v>
      </c>
      <c r="H142" s="381">
        <f t="shared" si="10"/>
        <v>0</v>
      </c>
    </row>
    <row r="143" spans="1:8" hidden="1" x14ac:dyDescent="0.25">
      <c r="A143" s="224" t="s">
        <v>210</v>
      </c>
      <c r="B143" s="396" t="s">
        <v>516</v>
      </c>
      <c r="C143" s="380" t="s">
        <v>95</v>
      </c>
      <c r="D143" s="380" t="s">
        <v>273</v>
      </c>
      <c r="E143" s="380" t="s">
        <v>384</v>
      </c>
      <c r="F143" s="381">
        <v>0</v>
      </c>
      <c r="G143" s="381">
        <v>0</v>
      </c>
      <c r="H143" s="381">
        <v>0</v>
      </c>
    </row>
    <row r="144" spans="1:8" ht="36" customHeight="1" x14ac:dyDescent="0.25">
      <c r="A144" s="411" t="s">
        <v>456</v>
      </c>
      <c r="B144" s="386" t="s">
        <v>516</v>
      </c>
      <c r="C144" s="382" t="s">
        <v>214</v>
      </c>
      <c r="D144" s="380"/>
      <c r="E144" s="380"/>
      <c r="F144" s="384">
        <f>F145</f>
        <v>1000</v>
      </c>
      <c r="G144" s="384">
        <f>G180</f>
        <v>75514</v>
      </c>
      <c r="H144" s="384">
        <f>H180</f>
        <v>75514</v>
      </c>
    </row>
    <row r="145" spans="1:8" ht="31.5" x14ac:dyDescent="0.25">
      <c r="A145" s="28" t="s">
        <v>416</v>
      </c>
      <c r="B145" s="386" t="s">
        <v>516</v>
      </c>
      <c r="C145" s="382" t="s">
        <v>214</v>
      </c>
      <c r="D145" s="382" t="s">
        <v>275</v>
      </c>
      <c r="E145" s="382"/>
      <c r="F145" s="384">
        <f>F148</f>
        <v>1000</v>
      </c>
      <c r="G145" s="384">
        <f>G148</f>
        <v>1000</v>
      </c>
      <c r="H145" s="384">
        <f>H148</f>
        <v>1000</v>
      </c>
    </row>
    <row r="146" spans="1:8" ht="47.25" x14ac:dyDescent="0.25">
      <c r="A146" s="355" t="s">
        <v>457</v>
      </c>
      <c r="B146" s="400" t="s">
        <v>516</v>
      </c>
      <c r="C146" s="382" t="s">
        <v>214</v>
      </c>
      <c r="D146" s="382" t="s">
        <v>482</v>
      </c>
      <c r="E146" s="382"/>
      <c r="F146" s="384">
        <f>F147</f>
        <v>1000</v>
      </c>
      <c r="G146" s="381">
        <f t="shared" ref="G146:H148" si="11">G147</f>
        <v>1000</v>
      </c>
      <c r="H146" s="381">
        <f t="shared" si="11"/>
        <v>1000</v>
      </c>
    </row>
    <row r="147" spans="1:8" ht="63" x14ac:dyDescent="0.25">
      <c r="A147" s="209" t="s">
        <v>496</v>
      </c>
      <c r="B147" s="396" t="s">
        <v>516</v>
      </c>
      <c r="C147" s="380" t="s">
        <v>214</v>
      </c>
      <c r="D147" s="380" t="s">
        <v>481</v>
      </c>
      <c r="E147" s="380"/>
      <c r="F147" s="381">
        <f>F148</f>
        <v>1000</v>
      </c>
      <c r="G147" s="381">
        <f t="shared" si="11"/>
        <v>1000</v>
      </c>
      <c r="H147" s="381">
        <f t="shared" si="11"/>
        <v>1000</v>
      </c>
    </row>
    <row r="148" spans="1:8" ht="31.5" x14ac:dyDescent="0.25">
      <c r="A148" s="177" t="s">
        <v>224</v>
      </c>
      <c r="B148" s="396" t="s">
        <v>516</v>
      </c>
      <c r="C148" s="380" t="s">
        <v>214</v>
      </c>
      <c r="D148" s="380" t="s">
        <v>481</v>
      </c>
      <c r="E148" s="380" t="s">
        <v>228</v>
      </c>
      <c r="F148" s="381">
        <f>F149</f>
        <v>1000</v>
      </c>
      <c r="G148" s="381">
        <f t="shared" si="11"/>
        <v>1000</v>
      </c>
      <c r="H148" s="381">
        <f t="shared" si="11"/>
        <v>1000</v>
      </c>
    </row>
    <row r="149" spans="1:8" s="98" customFormat="1" x14ac:dyDescent="0.25">
      <c r="A149" s="224" t="s">
        <v>449</v>
      </c>
      <c r="B149" s="396" t="s">
        <v>516</v>
      </c>
      <c r="C149" s="380" t="s">
        <v>214</v>
      </c>
      <c r="D149" s="380" t="s">
        <v>481</v>
      </c>
      <c r="E149" s="380" t="s">
        <v>384</v>
      </c>
      <c r="F149" s="381">
        <v>1000</v>
      </c>
      <c r="G149" s="381">
        <v>1000</v>
      </c>
      <c r="H149" s="381">
        <v>1000</v>
      </c>
    </row>
    <row r="150" spans="1:8" s="98" customFormat="1" ht="35.25" customHeight="1" x14ac:dyDescent="0.25">
      <c r="A150" s="193" t="s">
        <v>96</v>
      </c>
      <c r="B150" s="386" t="s">
        <v>516</v>
      </c>
      <c r="C150" s="382" t="s">
        <v>97</v>
      </c>
      <c r="D150" s="380"/>
      <c r="E150" s="380"/>
      <c r="F150" s="384">
        <f>F151+F180</f>
        <v>13663414</v>
      </c>
      <c r="G150" s="384">
        <f>G180</f>
        <v>75514</v>
      </c>
      <c r="H150" s="384">
        <f>H180</f>
        <v>75514</v>
      </c>
    </row>
    <row r="151" spans="1:8" s="98" customFormat="1" ht="25.5" customHeight="1" x14ac:dyDescent="0.25">
      <c r="A151" s="193" t="s">
        <v>98</v>
      </c>
      <c r="B151" s="386" t="s">
        <v>516</v>
      </c>
      <c r="C151" s="382" t="s">
        <v>99</v>
      </c>
      <c r="D151" s="380"/>
      <c r="E151" s="380"/>
      <c r="F151" s="384">
        <f>F152</f>
        <v>13332633</v>
      </c>
      <c r="G151" s="384" t="e">
        <f>G152</f>
        <v>#REF!</v>
      </c>
      <c r="H151" s="384" t="e">
        <f>H152</f>
        <v>#REF!</v>
      </c>
    </row>
    <row r="152" spans="1:8" s="88" customFormat="1" ht="47.25" customHeight="1" x14ac:dyDescent="0.25">
      <c r="A152" s="193" t="s">
        <v>417</v>
      </c>
      <c r="B152" s="386" t="s">
        <v>516</v>
      </c>
      <c r="C152" s="382" t="s">
        <v>99</v>
      </c>
      <c r="D152" s="382" t="s">
        <v>277</v>
      </c>
      <c r="E152" s="382"/>
      <c r="F152" s="384">
        <f>F162+F192</f>
        <v>13332633</v>
      </c>
      <c r="G152" s="384" t="e">
        <f>G162+G192</f>
        <v>#REF!</v>
      </c>
      <c r="H152" s="384" t="e">
        <f>H162+H192</f>
        <v>#REF!</v>
      </c>
    </row>
    <row r="153" spans="1:8" s="88" customFormat="1" ht="63" hidden="1" x14ac:dyDescent="0.25">
      <c r="A153" s="350" t="s">
        <v>501</v>
      </c>
      <c r="B153" s="386" t="s">
        <v>516</v>
      </c>
      <c r="C153" s="382" t="s">
        <v>282</v>
      </c>
      <c r="D153" s="382" t="s">
        <v>279</v>
      </c>
      <c r="E153" s="382"/>
      <c r="F153" s="384">
        <f>F156</f>
        <v>0</v>
      </c>
      <c r="G153" s="384">
        <f>G156</f>
        <v>0</v>
      </c>
      <c r="H153" s="384">
        <f>H156</f>
        <v>0</v>
      </c>
    </row>
    <row r="154" spans="1:8" ht="31.5" hidden="1" x14ac:dyDescent="0.25">
      <c r="A154" s="412" t="s">
        <v>526</v>
      </c>
      <c r="B154" s="386" t="s">
        <v>516</v>
      </c>
      <c r="C154" s="380" t="s">
        <v>282</v>
      </c>
      <c r="D154" s="380" t="s">
        <v>419</v>
      </c>
      <c r="E154" s="380"/>
      <c r="F154" s="381">
        <f>F155</f>
        <v>0</v>
      </c>
      <c r="G154" s="381">
        <f t="shared" ref="G154:H156" si="12">G155</f>
        <v>0</v>
      </c>
      <c r="H154" s="381">
        <f t="shared" si="12"/>
        <v>0</v>
      </c>
    </row>
    <row r="155" spans="1:8" ht="63" hidden="1" x14ac:dyDescent="0.25">
      <c r="A155" s="209" t="s">
        <v>246</v>
      </c>
      <c r="B155" s="386" t="s">
        <v>516</v>
      </c>
      <c r="C155" s="380" t="s">
        <v>282</v>
      </c>
      <c r="D155" s="380" t="s">
        <v>280</v>
      </c>
      <c r="E155" s="380"/>
      <c r="F155" s="381">
        <f>F156</f>
        <v>0</v>
      </c>
      <c r="G155" s="381">
        <f t="shared" si="12"/>
        <v>0</v>
      </c>
      <c r="H155" s="381">
        <f t="shared" si="12"/>
        <v>0</v>
      </c>
    </row>
    <row r="156" spans="1:8" ht="31.5" hidden="1" x14ac:dyDescent="0.25">
      <c r="A156" s="162" t="s">
        <v>239</v>
      </c>
      <c r="B156" s="386" t="s">
        <v>516</v>
      </c>
      <c r="C156" s="380" t="s">
        <v>282</v>
      </c>
      <c r="D156" s="380" t="s">
        <v>280</v>
      </c>
      <c r="E156" s="380" t="s">
        <v>228</v>
      </c>
      <c r="F156" s="381">
        <f>F157</f>
        <v>0</v>
      </c>
      <c r="G156" s="381">
        <f t="shared" si="12"/>
        <v>0</v>
      </c>
      <c r="H156" s="381">
        <f t="shared" si="12"/>
        <v>0</v>
      </c>
    </row>
    <row r="157" spans="1:8" ht="31.5" hidden="1" x14ac:dyDescent="0.25">
      <c r="A157" s="224" t="s">
        <v>420</v>
      </c>
      <c r="B157" s="386" t="s">
        <v>516</v>
      </c>
      <c r="C157" s="380" t="s">
        <v>282</v>
      </c>
      <c r="D157" s="380" t="s">
        <v>280</v>
      </c>
      <c r="E157" s="380" t="s">
        <v>421</v>
      </c>
      <c r="F157" s="381"/>
      <c r="G157" s="381"/>
      <c r="H157" s="381"/>
    </row>
    <row r="158" spans="1:8" ht="31.5" hidden="1" x14ac:dyDescent="0.25">
      <c r="A158" s="358" t="s">
        <v>422</v>
      </c>
      <c r="B158" s="386" t="s">
        <v>516</v>
      </c>
      <c r="C158" s="382" t="s">
        <v>106</v>
      </c>
      <c r="D158" s="382" t="s">
        <v>423</v>
      </c>
      <c r="E158" s="382"/>
      <c r="F158" s="384" t="e">
        <f>F161</f>
        <v>#REF!</v>
      </c>
      <c r="G158" s="384" t="e">
        <f>G161</f>
        <v>#REF!</v>
      </c>
      <c r="H158" s="384" t="e">
        <f>H161</f>
        <v>#REF!</v>
      </c>
    </row>
    <row r="159" spans="1:8" ht="31.5" hidden="1" x14ac:dyDescent="0.25">
      <c r="A159" s="309" t="s">
        <v>424</v>
      </c>
      <c r="B159" s="386" t="s">
        <v>516</v>
      </c>
      <c r="C159" s="380" t="s">
        <v>106</v>
      </c>
      <c r="D159" s="380" t="s">
        <v>425</v>
      </c>
      <c r="E159" s="380"/>
      <c r="F159" s="381" t="e">
        <f t="shared" ref="F159:H160" si="13">F160</f>
        <v>#REF!</v>
      </c>
      <c r="G159" s="381" t="e">
        <f t="shared" si="13"/>
        <v>#REF!</v>
      </c>
      <c r="H159" s="381" t="e">
        <f t="shared" si="13"/>
        <v>#REF!</v>
      </c>
    </row>
    <row r="160" spans="1:8" ht="63" hidden="1" x14ac:dyDescent="0.25">
      <c r="A160" s="209" t="s">
        <v>246</v>
      </c>
      <c r="B160" s="386" t="s">
        <v>516</v>
      </c>
      <c r="C160" s="380" t="s">
        <v>106</v>
      </c>
      <c r="D160" s="380" t="s">
        <v>426</v>
      </c>
      <c r="E160" s="380"/>
      <c r="F160" s="381" t="e">
        <f t="shared" si="13"/>
        <v>#REF!</v>
      </c>
      <c r="G160" s="381" t="e">
        <f t="shared" si="13"/>
        <v>#REF!</v>
      </c>
      <c r="H160" s="381" t="e">
        <f t="shared" si="13"/>
        <v>#REF!</v>
      </c>
    </row>
    <row r="161" spans="1:8" ht="31.5" hidden="1" x14ac:dyDescent="0.25">
      <c r="A161" s="162" t="s">
        <v>239</v>
      </c>
      <c r="B161" s="386" t="s">
        <v>516</v>
      </c>
      <c r="C161" s="380" t="s">
        <v>106</v>
      </c>
      <c r="D161" s="380" t="s">
        <v>426</v>
      </c>
      <c r="E161" s="380" t="s">
        <v>228</v>
      </c>
      <c r="F161" s="381" t="e">
        <f>#REF!</f>
        <v>#REF!</v>
      </c>
      <c r="G161" s="381" t="e">
        <f>#REF!</f>
        <v>#REF!</v>
      </c>
      <c r="H161" s="381" t="e">
        <f>#REF!</f>
        <v>#REF!</v>
      </c>
    </row>
    <row r="162" spans="1:8" ht="63" x14ac:dyDescent="0.25">
      <c r="A162" s="350" t="s">
        <v>501</v>
      </c>
      <c r="B162" s="386" t="s">
        <v>516</v>
      </c>
      <c r="C162" s="382" t="s">
        <v>99</v>
      </c>
      <c r="D162" s="382" t="s">
        <v>499</v>
      </c>
      <c r="E162" s="382"/>
      <c r="F162" s="384">
        <f>F172+F176</f>
        <v>13332633</v>
      </c>
      <c r="G162" s="384" t="e">
        <f>G172+G180+G184+G188</f>
        <v>#REF!</v>
      </c>
      <c r="H162" s="384" t="e">
        <f>H172+H180+H184+H188</f>
        <v>#REF!</v>
      </c>
    </row>
    <row r="163" spans="1:8" ht="31.5" hidden="1" x14ac:dyDescent="0.25">
      <c r="A163" s="412" t="s">
        <v>526</v>
      </c>
      <c r="B163" s="386" t="s">
        <v>516</v>
      </c>
      <c r="C163" s="380" t="s">
        <v>106</v>
      </c>
      <c r="D163" s="380" t="s">
        <v>428</v>
      </c>
      <c r="E163" s="380"/>
      <c r="F163" s="381">
        <f>F164+F167+F169</f>
        <v>0</v>
      </c>
      <c r="G163" s="381">
        <f>G164+G167+G169</f>
        <v>0</v>
      </c>
      <c r="H163" s="381">
        <f>H164+H167+H169</f>
        <v>0</v>
      </c>
    </row>
    <row r="164" spans="1:8" ht="31.5" hidden="1" x14ac:dyDescent="0.25">
      <c r="A164" s="162" t="s">
        <v>395</v>
      </c>
      <c r="B164" s="386" t="s">
        <v>516</v>
      </c>
      <c r="C164" s="380" t="s">
        <v>106</v>
      </c>
      <c r="D164" s="380" t="s">
        <v>429</v>
      </c>
      <c r="E164" s="380" t="s">
        <v>227</v>
      </c>
      <c r="F164" s="381">
        <f>F165+F166</f>
        <v>0</v>
      </c>
      <c r="G164" s="381">
        <f>G165+G166</f>
        <v>0</v>
      </c>
      <c r="H164" s="381">
        <f>H165+H166</f>
        <v>0</v>
      </c>
    </row>
    <row r="165" spans="1:8" hidden="1" x14ac:dyDescent="0.25">
      <c r="A165" s="224" t="s">
        <v>397</v>
      </c>
      <c r="B165" s="386" t="s">
        <v>516</v>
      </c>
      <c r="C165" s="380" t="s">
        <v>106</v>
      </c>
      <c r="D165" s="380" t="s">
        <v>430</v>
      </c>
      <c r="E165" s="380" t="s">
        <v>398</v>
      </c>
      <c r="F165" s="381"/>
      <c r="G165" s="381"/>
      <c r="H165" s="381"/>
    </row>
    <row r="166" spans="1:8" ht="47.25" hidden="1" x14ac:dyDescent="0.25">
      <c r="A166" s="224" t="s">
        <v>399</v>
      </c>
      <c r="B166" s="386" t="s">
        <v>516</v>
      </c>
      <c r="C166" s="380" t="s">
        <v>106</v>
      </c>
      <c r="D166" s="380" t="s">
        <v>430</v>
      </c>
      <c r="E166" s="380" t="s">
        <v>400</v>
      </c>
      <c r="F166" s="381"/>
      <c r="G166" s="381"/>
      <c r="H166" s="381"/>
    </row>
    <row r="167" spans="1:8" ht="31.5" hidden="1" x14ac:dyDescent="0.25">
      <c r="A167" s="162" t="s">
        <v>239</v>
      </c>
      <c r="B167" s="386" t="s">
        <v>516</v>
      </c>
      <c r="C167" s="380" t="s">
        <v>106</v>
      </c>
      <c r="D167" s="380" t="s">
        <v>431</v>
      </c>
      <c r="E167" s="380" t="s">
        <v>228</v>
      </c>
      <c r="F167" s="381">
        <f>F168</f>
        <v>0</v>
      </c>
      <c r="G167" s="381">
        <f>G168</f>
        <v>0</v>
      </c>
      <c r="H167" s="381">
        <f>H168</f>
        <v>0</v>
      </c>
    </row>
    <row r="168" spans="1:8" ht="31.5" hidden="1" x14ac:dyDescent="0.25">
      <c r="A168" s="224" t="s">
        <v>383</v>
      </c>
      <c r="B168" s="386" t="s">
        <v>516</v>
      </c>
      <c r="C168" s="380" t="s">
        <v>106</v>
      </c>
      <c r="D168" s="380" t="s">
        <v>431</v>
      </c>
      <c r="E168" s="380" t="s">
        <v>384</v>
      </c>
      <c r="F168" s="381"/>
      <c r="G168" s="381"/>
      <c r="H168" s="381"/>
    </row>
    <row r="169" spans="1:8" hidden="1" x14ac:dyDescent="0.25">
      <c r="A169" s="162" t="s">
        <v>240</v>
      </c>
      <c r="B169" s="386" t="s">
        <v>516</v>
      </c>
      <c r="C169" s="380" t="s">
        <v>106</v>
      </c>
      <c r="D169" s="380" t="s">
        <v>431</v>
      </c>
      <c r="E169" s="380" t="s">
        <v>385</v>
      </c>
      <c r="F169" s="381">
        <f>F170+F171</f>
        <v>0</v>
      </c>
      <c r="G169" s="381">
        <f>G170+G171</f>
        <v>0</v>
      </c>
      <c r="H169" s="381">
        <f>H170+H171</f>
        <v>0</v>
      </c>
    </row>
    <row r="170" spans="1:8" hidden="1" x14ac:dyDescent="0.25">
      <c r="A170" s="224" t="s">
        <v>386</v>
      </c>
      <c r="B170" s="386" t="s">
        <v>516</v>
      </c>
      <c r="C170" s="380" t="s">
        <v>106</v>
      </c>
      <c r="D170" s="380" t="s">
        <v>431</v>
      </c>
      <c r="E170" s="380" t="s">
        <v>387</v>
      </c>
      <c r="F170" s="395"/>
      <c r="G170" s="395"/>
      <c r="H170" s="395"/>
    </row>
    <row r="171" spans="1:8" hidden="1" x14ac:dyDescent="0.25">
      <c r="A171" s="224" t="s">
        <v>199</v>
      </c>
      <c r="B171" s="386" t="s">
        <v>516</v>
      </c>
      <c r="C171" s="380" t="s">
        <v>106</v>
      </c>
      <c r="D171" s="380" t="s">
        <v>431</v>
      </c>
      <c r="E171" s="380" t="s">
        <v>388</v>
      </c>
      <c r="F171" s="395"/>
      <c r="G171" s="395"/>
      <c r="H171" s="395"/>
    </row>
    <row r="172" spans="1:8" ht="36.75" customHeight="1" x14ac:dyDescent="0.25">
      <c r="A172" s="412" t="s">
        <v>526</v>
      </c>
      <c r="B172" s="400" t="s">
        <v>516</v>
      </c>
      <c r="C172" s="382" t="s">
        <v>99</v>
      </c>
      <c r="D172" s="382" t="s">
        <v>527</v>
      </c>
      <c r="E172" s="382"/>
      <c r="F172" s="384">
        <f>F173</f>
        <v>56673.4</v>
      </c>
      <c r="G172" s="381">
        <f t="shared" ref="G172:H174" si="14">G173</f>
        <v>55000</v>
      </c>
      <c r="H172" s="381">
        <f t="shared" si="14"/>
        <v>55000</v>
      </c>
    </row>
    <row r="173" spans="1:8" ht="63" x14ac:dyDescent="0.25">
      <c r="A173" s="209" t="s">
        <v>496</v>
      </c>
      <c r="B173" s="396" t="s">
        <v>516</v>
      </c>
      <c r="C173" s="380" t="s">
        <v>99</v>
      </c>
      <c r="D173" s="380" t="s">
        <v>500</v>
      </c>
      <c r="E173" s="380"/>
      <c r="F173" s="381">
        <f>F174</f>
        <v>56673.4</v>
      </c>
      <c r="G173" s="381">
        <f t="shared" si="14"/>
        <v>55000</v>
      </c>
      <c r="H173" s="381">
        <f t="shared" si="14"/>
        <v>55000</v>
      </c>
    </row>
    <row r="174" spans="1:8" ht="31.5" x14ac:dyDescent="0.25">
      <c r="A174" s="177" t="s">
        <v>224</v>
      </c>
      <c r="B174" s="396" t="s">
        <v>516</v>
      </c>
      <c r="C174" s="380" t="s">
        <v>99</v>
      </c>
      <c r="D174" s="380" t="s">
        <v>500</v>
      </c>
      <c r="E174" s="380" t="s">
        <v>228</v>
      </c>
      <c r="F174" s="381">
        <f>F175</f>
        <v>56673.4</v>
      </c>
      <c r="G174" s="381">
        <f t="shared" si="14"/>
        <v>55000</v>
      </c>
      <c r="H174" s="381">
        <f t="shared" si="14"/>
        <v>55000</v>
      </c>
    </row>
    <row r="175" spans="1:8" s="98" customFormat="1" x14ac:dyDescent="0.25">
      <c r="A175" s="224" t="s">
        <v>210</v>
      </c>
      <c r="B175" s="396" t="s">
        <v>516</v>
      </c>
      <c r="C175" s="380" t="s">
        <v>99</v>
      </c>
      <c r="D175" s="380" t="s">
        <v>500</v>
      </c>
      <c r="E175" s="380" t="s">
        <v>384</v>
      </c>
      <c r="F175" s="381">
        <v>56673.4</v>
      </c>
      <c r="G175" s="381">
        <v>55000</v>
      </c>
      <c r="H175" s="381">
        <v>55000</v>
      </c>
    </row>
    <row r="176" spans="1:8" s="98" customFormat="1" ht="47.25" x14ac:dyDescent="0.25">
      <c r="A176" s="407" t="s">
        <v>569</v>
      </c>
      <c r="B176" s="396" t="s">
        <v>516</v>
      </c>
      <c r="C176" s="380" t="s">
        <v>99</v>
      </c>
      <c r="D176" s="380" t="s">
        <v>567</v>
      </c>
      <c r="E176" s="380"/>
      <c r="F176" s="381">
        <v>13275959.6</v>
      </c>
      <c r="G176" s="381"/>
      <c r="H176" s="381"/>
    </row>
    <row r="177" spans="1:8" s="98" customFormat="1" ht="63" x14ac:dyDescent="0.25">
      <c r="A177" s="209" t="s">
        <v>496</v>
      </c>
      <c r="B177" s="396" t="s">
        <v>516</v>
      </c>
      <c r="C177" s="380" t="s">
        <v>99</v>
      </c>
      <c r="D177" s="380" t="s">
        <v>567</v>
      </c>
      <c r="E177" s="380"/>
      <c r="F177" s="381">
        <v>13275959.6</v>
      </c>
      <c r="G177" s="381"/>
      <c r="H177" s="381"/>
    </row>
    <row r="178" spans="1:8" s="98" customFormat="1" ht="31.5" x14ac:dyDescent="0.25">
      <c r="A178" s="177" t="s">
        <v>224</v>
      </c>
      <c r="B178" s="396" t="s">
        <v>516</v>
      </c>
      <c r="C178" s="380" t="s">
        <v>99</v>
      </c>
      <c r="D178" s="380" t="s">
        <v>567</v>
      </c>
      <c r="E178" s="380" t="s">
        <v>228</v>
      </c>
      <c r="F178" s="381">
        <v>13275959.6</v>
      </c>
      <c r="G178" s="381"/>
      <c r="H178" s="381"/>
    </row>
    <row r="179" spans="1:8" s="98" customFormat="1" ht="47.25" x14ac:dyDescent="0.25">
      <c r="A179" s="224" t="s">
        <v>568</v>
      </c>
      <c r="B179" s="396" t="s">
        <v>516</v>
      </c>
      <c r="C179" s="380" t="s">
        <v>99</v>
      </c>
      <c r="D179" s="380" t="s">
        <v>567</v>
      </c>
      <c r="E179" s="380" t="s">
        <v>421</v>
      </c>
      <c r="F179" s="381">
        <v>13275959.6</v>
      </c>
      <c r="G179" s="381"/>
      <c r="H179" s="381"/>
    </row>
    <row r="180" spans="1:8" s="98" customFormat="1" ht="25.5" customHeight="1" x14ac:dyDescent="0.25">
      <c r="A180" s="193" t="s">
        <v>105</v>
      </c>
      <c r="B180" s="386" t="s">
        <v>516</v>
      </c>
      <c r="C180" s="382" t="s">
        <v>106</v>
      </c>
      <c r="D180" s="380"/>
      <c r="E180" s="380"/>
      <c r="F180" s="384">
        <f>F181+F226</f>
        <v>330781</v>
      </c>
      <c r="G180" s="384">
        <f>G181</f>
        <v>75514</v>
      </c>
      <c r="H180" s="384">
        <f>H181</f>
        <v>75514</v>
      </c>
    </row>
    <row r="181" spans="1:8" s="88" customFormat="1" ht="34.5" customHeight="1" x14ac:dyDescent="0.25">
      <c r="A181" s="356" t="s">
        <v>417</v>
      </c>
      <c r="B181" s="386" t="s">
        <v>516</v>
      </c>
      <c r="C181" s="382" t="s">
        <v>106</v>
      </c>
      <c r="D181" s="382" t="s">
        <v>277</v>
      </c>
      <c r="E181" s="382"/>
      <c r="F181" s="384">
        <f>F191+F217</f>
        <v>128600</v>
      </c>
      <c r="G181" s="384">
        <f>G191+G217</f>
        <v>75514</v>
      </c>
      <c r="H181" s="384">
        <f>H191+H217</f>
        <v>75514</v>
      </c>
    </row>
    <row r="182" spans="1:8" s="88" customFormat="1" ht="31.5" hidden="1" x14ac:dyDescent="0.25">
      <c r="A182" s="358" t="s">
        <v>278</v>
      </c>
      <c r="B182" s="386" t="s">
        <v>516</v>
      </c>
      <c r="C182" s="382" t="s">
        <v>282</v>
      </c>
      <c r="D182" s="382" t="s">
        <v>279</v>
      </c>
      <c r="E182" s="382"/>
      <c r="F182" s="384">
        <f>F185</f>
        <v>0</v>
      </c>
      <c r="G182" s="384">
        <f>G185</f>
        <v>0</v>
      </c>
      <c r="H182" s="384">
        <f>H185</f>
        <v>0</v>
      </c>
    </row>
    <row r="183" spans="1:8" ht="94.5" hidden="1" x14ac:dyDescent="0.25">
      <c r="A183" s="309" t="s">
        <v>418</v>
      </c>
      <c r="B183" s="386" t="s">
        <v>516</v>
      </c>
      <c r="C183" s="380" t="s">
        <v>282</v>
      </c>
      <c r="D183" s="380" t="s">
        <v>419</v>
      </c>
      <c r="E183" s="380"/>
      <c r="F183" s="381">
        <f>F184</f>
        <v>0</v>
      </c>
      <c r="G183" s="381">
        <f t="shared" ref="G183:H185" si="15">G184</f>
        <v>0</v>
      </c>
      <c r="H183" s="381">
        <f t="shared" si="15"/>
        <v>0</v>
      </c>
    </row>
    <row r="184" spans="1:8" ht="63" hidden="1" x14ac:dyDescent="0.25">
      <c r="A184" s="209" t="s">
        <v>246</v>
      </c>
      <c r="B184" s="386" t="s">
        <v>516</v>
      </c>
      <c r="C184" s="380" t="s">
        <v>282</v>
      </c>
      <c r="D184" s="380" t="s">
        <v>280</v>
      </c>
      <c r="E184" s="380"/>
      <c r="F184" s="381">
        <f>F185</f>
        <v>0</v>
      </c>
      <c r="G184" s="381">
        <f t="shared" si="15"/>
        <v>0</v>
      </c>
      <c r="H184" s="381">
        <f t="shared" si="15"/>
        <v>0</v>
      </c>
    </row>
    <row r="185" spans="1:8" ht="31.5" hidden="1" x14ac:dyDescent="0.25">
      <c r="A185" s="162" t="s">
        <v>239</v>
      </c>
      <c r="B185" s="386" t="s">
        <v>516</v>
      </c>
      <c r="C185" s="380" t="s">
        <v>282</v>
      </c>
      <c r="D185" s="380" t="s">
        <v>280</v>
      </c>
      <c r="E185" s="380" t="s">
        <v>228</v>
      </c>
      <c r="F185" s="381">
        <f>F186</f>
        <v>0</v>
      </c>
      <c r="G185" s="381">
        <f t="shared" si="15"/>
        <v>0</v>
      </c>
      <c r="H185" s="381">
        <f t="shared" si="15"/>
        <v>0</v>
      </c>
    </row>
    <row r="186" spans="1:8" ht="31.5" hidden="1" x14ac:dyDescent="0.25">
      <c r="A186" s="224" t="s">
        <v>420</v>
      </c>
      <c r="B186" s="386" t="s">
        <v>516</v>
      </c>
      <c r="C186" s="380" t="s">
        <v>282</v>
      </c>
      <c r="D186" s="380" t="s">
        <v>280</v>
      </c>
      <c r="E186" s="380" t="s">
        <v>421</v>
      </c>
      <c r="F186" s="381"/>
      <c r="G186" s="381"/>
      <c r="H186" s="381"/>
    </row>
    <row r="187" spans="1:8" ht="31.5" hidden="1" x14ac:dyDescent="0.25">
      <c r="A187" s="358" t="s">
        <v>422</v>
      </c>
      <c r="B187" s="386" t="s">
        <v>516</v>
      </c>
      <c r="C187" s="382" t="s">
        <v>106</v>
      </c>
      <c r="D187" s="382" t="s">
        <v>423</v>
      </c>
      <c r="E187" s="382"/>
      <c r="F187" s="384" t="e">
        <f>F190</f>
        <v>#REF!</v>
      </c>
      <c r="G187" s="384" t="e">
        <f>G190</f>
        <v>#REF!</v>
      </c>
      <c r="H187" s="384" t="e">
        <f>H190</f>
        <v>#REF!</v>
      </c>
    </row>
    <row r="188" spans="1:8" ht="31.5" hidden="1" x14ac:dyDescent="0.25">
      <c r="A188" s="309" t="s">
        <v>424</v>
      </c>
      <c r="B188" s="386" t="s">
        <v>516</v>
      </c>
      <c r="C188" s="380" t="s">
        <v>106</v>
      </c>
      <c r="D188" s="380" t="s">
        <v>425</v>
      </c>
      <c r="E188" s="380"/>
      <c r="F188" s="381" t="e">
        <f t="shared" ref="F188:H189" si="16">F189</f>
        <v>#REF!</v>
      </c>
      <c r="G188" s="381" t="e">
        <f t="shared" si="16"/>
        <v>#REF!</v>
      </c>
      <c r="H188" s="381" t="e">
        <f t="shared" si="16"/>
        <v>#REF!</v>
      </c>
    </row>
    <row r="189" spans="1:8" ht="63" hidden="1" x14ac:dyDescent="0.25">
      <c r="A189" s="209" t="s">
        <v>246</v>
      </c>
      <c r="B189" s="386" t="s">
        <v>516</v>
      </c>
      <c r="C189" s="380" t="s">
        <v>106</v>
      </c>
      <c r="D189" s="380" t="s">
        <v>426</v>
      </c>
      <c r="E189" s="380"/>
      <c r="F189" s="381" t="e">
        <f t="shared" si="16"/>
        <v>#REF!</v>
      </c>
      <c r="G189" s="381" t="e">
        <f t="shared" si="16"/>
        <v>#REF!</v>
      </c>
      <c r="H189" s="381" t="e">
        <f t="shared" si="16"/>
        <v>#REF!</v>
      </c>
    </row>
    <row r="190" spans="1:8" ht="31.5" hidden="1" x14ac:dyDescent="0.25">
      <c r="A190" s="162" t="s">
        <v>239</v>
      </c>
      <c r="B190" s="386" t="s">
        <v>516</v>
      </c>
      <c r="C190" s="380" t="s">
        <v>106</v>
      </c>
      <c r="D190" s="380" t="s">
        <v>426</v>
      </c>
      <c r="E190" s="380" t="s">
        <v>228</v>
      </c>
      <c r="F190" s="381" t="e">
        <f>#REF!</f>
        <v>#REF!</v>
      </c>
      <c r="G190" s="381" t="e">
        <f>#REF!</f>
        <v>#REF!</v>
      </c>
      <c r="H190" s="381" t="e">
        <f>#REF!</f>
        <v>#REF!</v>
      </c>
    </row>
    <row r="191" spans="1:8" x14ac:dyDescent="0.25">
      <c r="A191" s="358" t="s">
        <v>458</v>
      </c>
      <c r="B191" s="386" t="s">
        <v>516</v>
      </c>
      <c r="C191" s="382" t="s">
        <v>106</v>
      </c>
      <c r="D191" s="382" t="s">
        <v>284</v>
      </c>
      <c r="E191" s="382"/>
      <c r="F191" s="384">
        <f>F201+F209</f>
        <v>92600</v>
      </c>
      <c r="G191" s="384">
        <f>G201+G205+G209+G213</f>
        <v>66000</v>
      </c>
      <c r="H191" s="384">
        <f>H201+H205+H209+H213</f>
        <v>66000</v>
      </c>
    </row>
    <row r="192" spans="1:8" ht="31.5" hidden="1" x14ac:dyDescent="0.25">
      <c r="A192" s="162" t="s">
        <v>427</v>
      </c>
      <c r="B192" s="386" t="s">
        <v>516</v>
      </c>
      <c r="C192" s="380" t="s">
        <v>106</v>
      </c>
      <c r="D192" s="380" t="s">
        <v>428</v>
      </c>
      <c r="E192" s="380"/>
      <c r="F192" s="381">
        <f>F193+F196+F198</f>
        <v>0</v>
      </c>
      <c r="G192" s="381">
        <f>G193+G196+G198</f>
        <v>0</v>
      </c>
      <c r="H192" s="381">
        <f>H193+H196+H198</f>
        <v>0</v>
      </c>
    </row>
    <row r="193" spans="1:8" ht="31.5" hidden="1" x14ac:dyDescent="0.25">
      <c r="A193" s="162" t="s">
        <v>395</v>
      </c>
      <c r="B193" s="386" t="s">
        <v>516</v>
      </c>
      <c r="C193" s="380" t="s">
        <v>106</v>
      </c>
      <c r="D193" s="380" t="s">
        <v>429</v>
      </c>
      <c r="E193" s="380" t="s">
        <v>227</v>
      </c>
      <c r="F193" s="381">
        <f>F194+F195</f>
        <v>0</v>
      </c>
      <c r="G193" s="381">
        <f>G194+G195</f>
        <v>0</v>
      </c>
      <c r="H193" s="381">
        <f>H194+H195</f>
        <v>0</v>
      </c>
    </row>
    <row r="194" spans="1:8" hidden="1" x14ac:dyDescent="0.25">
      <c r="A194" s="224" t="s">
        <v>397</v>
      </c>
      <c r="B194" s="386" t="s">
        <v>516</v>
      </c>
      <c r="C194" s="380" t="s">
        <v>106</v>
      </c>
      <c r="D194" s="380" t="s">
        <v>430</v>
      </c>
      <c r="E194" s="380" t="s">
        <v>398</v>
      </c>
      <c r="F194" s="381"/>
      <c r="G194" s="381"/>
      <c r="H194" s="381"/>
    </row>
    <row r="195" spans="1:8" ht="47.25" hidden="1" x14ac:dyDescent="0.25">
      <c r="A195" s="224" t="s">
        <v>399</v>
      </c>
      <c r="B195" s="386" t="s">
        <v>516</v>
      </c>
      <c r="C195" s="380" t="s">
        <v>106</v>
      </c>
      <c r="D195" s="380" t="s">
        <v>430</v>
      </c>
      <c r="E195" s="380" t="s">
        <v>400</v>
      </c>
      <c r="F195" s="381"/>
      <c r="G195" s="381"/>
      <c r="H195" s="381"/>
    </row>
    <row r="196" spans="1:8" ht="31.5" hidden="1" x14ac:dyDescent="0.25">
      <c r="A196" s="162" t="s">
        <v>239</v>
      </c>
      <c r="B196" s="386" t="s">
        <v>516</v>
      </c>
      <c r="C196" s="380" t="s">
        <v>106</v>
      </c>
      <c r="D196" s="380" t="s">
        <v>431</v>
      </c>
      <c r="E196" s="380" t="s">
        <v>228</v>
      </c>
      <c r="F196" s="381">
        <f>F197</f>
        <v>0</v>
      </c>
      <c r="G196" s="381">
        <f>G197</f>
        <v>0</v>
      </c>
      <c r="H196" s="381">
        <f>H197</f>
        <v>0</v>
      </c>
    </row>
    <row r="197" spans="1:8" ht="31.5" hidden="1" x14ac:dyDescent="0.25">
      <c r="A197" s="224" t="s">
        <v>383</v>
      </c>
      <c r="B197" s="386" t="s">
        <v>516</v>
      </c>
      <c r="C197" s="380" t="s">
        <v>106</v>
      </c>
      <c r="D197" s="380" t="s">
        <v>431</v>
      </c>
      <c r="E197" s="380" t="s">
        <v>384</v>
      </c>
      <c r="F197" s="381"/>
      <c r="G197" s="381"/>
      <c r="H197" s="381"/>
    </row>
    <row r="198" spans="1:8" hidden="1" x14ac:dyDescent="0.25">
      <c r="A198" s="162" t="s">
        <v>240</v>
      </c>
      <c r="B198" s="386" t="s">
        <v>516</v>
      </c>
      <c r="C198" s="380" t="s">
        <v>106</v>
      </c>
      <c r="D198" s="380" t="s">
        <v>431</v>
      </c>
      <c r="E198" s="380" t="s">
        <v>385</v>
      </c>
      <c r="F198" s="381">
        <f>F199+F200</f>
        <v>0</v>
      </c>
      <c r="G198" s="381">
        <f>G199+G200</f>
        <v>0</v>
      </c>
      <c r="H198" s="381">
        <f>H199+H200</f>
        <v>0</v>
      </c>
    </row>
    <row r="199" spans="1:8" hidden="1" x14ac:dyDescent="0.25">
      <c r="A199" s="224" t="s">
        <v>386</v>
      </c>
      <c r="B199" s="386" t="s">
        <v>516</v>
      </c>
      <c r="C199" s="380" t="s">
        <v>106</v>
      </c>
      <c r="D199" s="380" t="s">
        <v>431</v>
      </c>
      <c r="E199" s="380" t="s">
        <v>387</v>
      </c>
      <c r="F199" s="395"/>
      <c r="G199" s="395"/>
      <c r="H199" s="395"/>
    </row>
    <row r="200" spans="1:8" hidden="1" x14ac:dyDescent="0.25">
      <c r="A200" s="224" t="s">
        <v>199</v>
      </c>
      <c r="B200" s="386" t="s">
        <v>516</v>
      </c>
      <c r="C200" s="380" t="s">
        <v>106</v>
      </c>
      <c r="D200" s="380" t="s">
        <v>431</v>
      </c>
      <c r="E200" s="380" t="s">
        <v>388</v>
      </c>
      <c r="F200" s="395"/>
      <c r="G200" s="395"/>
      <c r="H200" s="395"/>
    </row>
    <row r="201" spans="1:8" ht="31.5" x14ac:dyDescent="0.25">
      <c r="A201" s="350" t="s">
        <v>459</v>
      </c>
      <c r="B201" s="400" t="s">
        <v>516</v>
      </c>
      <c r="C201" s="382" t="s">
        <v>106</v>
      </c>
      <c r="D201" s="382" t="s">
        <v>428</v>
      </c>
      <c r="E201" s="382"/>
      <c r="F201" s="384">
        <f>F202</f>
        <v>80600</v>
      </c>
      <c r="G201" s="381">
        <f t="shared" ref="G201:H203" si="17">G202</f>
        <v>55000</v>
      </c>
      <c r="H201" s="381">
        <f t="shared" si="17"/>
        <v>55000</v>
      </c>
    </row>
    <row r="202" spans="1:8" ht="63" x14ac:dyDescent="0.25">
      <c r="A202" s="209" t="s">
        <v>496</v>
      </c>
      <c r="B202" s="396" t="s">
        <v>516</v>
      </c>
      <c r="C202" s="382" t="s">
        <v>106</v>
      </c>
      <c r="D202" s="380" t="s">
        <v>348</v>
      </c>
      <c r="E202" s="380"/>
      <c r="F202" s="381">
        <f>F203</f>
        <v>80600</v>
      </c>
      <c r="G202" s="381">
        <f t="shared" si="17"/>
        <v>55000</v>
      </c>
      <c r="H202" s="381">
        <f t="shared" si="17"/>
        <v>55000</v>
      </c>
    </row>
    <row r="203" spans="1:8" ht="31.5" x14ac:dyDescent="0.25">
      <c r="A203" s="177" t="s">
        <v>224</v>
      </c>
      <c r="B203" s="396" t="s">
        <v>516</v>
      </c>
      <c r="C203" s="382" t="s">
        <v>106</v>
      </c>
      <c r="D203" s="380" t="s">
        <v>348</v>
      </c>
      <c r="E203" s="380" t="s">
        <v>228</v>
      </c>
      <c r="F203" s="381">
        <f>F204</f>
        <v>80600</v>
      </c>
      <c r="G203" s="381">
        <f t="shared" si="17"/>
        <v>55000</v>
      </c>
      <c r="H203" s="381">
        <f t="shared" si="17"/>
        <v>55000</v>
      </c>
    </row>
    <row r="204" spans="1:8" s="98" customFormat="1" x14ac:dyDescent="0.25">
      <c r="A204" s="224" t="s">
        <v>210</v>
      </c>
      <c r="B204" s="396" t="s">
        <v>516</v>
      </c>
      <c r="C204" s="382" t="s">
        <v>106</v>
      </c>
      <c r="D204" s="380" t="s">
        <v>348</v>
      </c>
      <c r="E204" s="380" t="s">
        <v>384</v>
      </c>
      <c r="F204" s="381">
        <v>80600</v>
      </c>
      <c r="G204" s="381">
        <v>55000</v>
      </c>
      <c r="H204" s="381">
        <v>55000</v>
      </c>
    </row>
    <row r="205" spans="1:8" ht="31.5" hidden="1" x14ac:dyDescent="0.25">
      <c r="A205" s="351" t="s">
        <v>483</v>
      </c>
      <c r="B205" s="396" t="s">
        <v>516</v>
      </c>
      <c r="C205" s="382" t="s">
        <v>106</v>
      </c>
      <c r="D205" s="380" t="s">
        <v>460</v>
      </c>
      <c r="E205" s="380"/>
      <c r="F205" s="381">
        <f>F206</f>
        <v>0</v>
      </c>
      <c r="G205" s="381">
        <f t="shared" ref="G205:H207" si="18">G206</f>
        <v>9000</v>
      </c>
      <c r="H205" s="381">
        <f t="shared" si="18"/>
        <v>9000</v>
      </c>
    </row>
    <row r="206" spans="1:8" ht="63" hidden="1" x14ac:dyDescent="0.25">
      <c r="A206" s="209" t="s">
        <v>344</v>
      </c>
      <c r="B206" s="396" t="s">
        <v>516</v>
      </c>
      <c r="C206" s="382" t="s">
        <v>106</v>
      </c>
      <c r="D206" s="380" t="s">
        <v>352</v>
      </c>
      <c r="E206" s="380"/>
      <c r="F206" s="381">
        <f>F207</f>
        <v>0</v>
      </c>
      <c r="G206" s="381">
        <f t="shared" si="18"/>
        <v>9000</v>
      </c>
      <c r="H206" s="381">
        <f t="shared" si="18"/>
        <v>9000</v>
      </c>
    </row>
    <row r="207" spans="1:8" ht="31.5" hidden="1" x14ac:dyDescent="0.25">
      <c r="A207" s="162" t="s">
        <v>239</v>
      </c>
      <c r="B207" s="396" t="s">
        <v>516</v>
      </c>
      <c r="C207" s="382" t="s">
        <v>106</v>
      </c>
      <c r="D207" s="380" t="s">
        <v>352</v>
      </c>
      <c r="E207" s="380" t="s">
        <v>228</v>
      </c>
      <c r="F207" s="381">
        <f>F208</f>
        <v>0</v>
      </c>
      <c r="G207" s="381">
        <f t="shared" si="18"/>
        <v>9000</v>
      </c>
      <c r="H207" s="381">
        <f t="shared" si="18"/>
        <v>9000</v>
      </c>
    </row>
    <row r="208" spans="1:8" s="98" customFormat="1" hidden="1" x14ac:dyDescent="0.25">
      <c r="A208" s="224" t="s">
        <v>210</v>
      </c>
      <c r="B208" s="396" t="s">
        <v>516</v>
      </c>
      <c r="C208" s="382" t="s">
        <v>106</v>
      </c>
      <c r="D208" s="380" t="s">
        <v>352</v>
      </c>
      <c r="E208" s="380" t="s">
        <v>384</v>
      </c>
      <c r="F208" s="381">
        <v>0</v>
      </c>
      <c r="G208" s="381">
        <v>9000</v>
      </c>
      <c r="H208" s="381">
        <v>9000</v>
      </c>
    </row>
    <row r="209" spans="1:8" ht="31.5" x14ac:dyDescent="0.25">
      <c r="A209" s="196" t="s">
        <v>528</v>
      </c>
      <c r="B209" s="400" t="s">
        <v>516</v>
      </c>
      <c r="C209" s="382" t="s">
        <v>106</v>
      </c>
      <c r="D209" s="382" t="s">
        <v>461</v>
      </c>
      <c r="E209" s="382"/>
      <c r="F209" s="384">
        <f>F210</f>
        <v>12000</v>
      </c>
      <c r="G209" s="381">
        <f t="shared" ref="G209:H211" si="19">G210</f>
        <v>1000</v>
      </c>
      <c r="H209" s="381">
        <f t="shared" si="19"/>
        <v>1000</v>
      </c>
    </row>
    <row r="210" spans="1:8" ht="63" x14ac:dyDescent="0.25">
      <c r="A210" s="209" t="s">
        <v>496</v>
      </c>
      <c r="B210" s="396" t="s">
        <v>516</v>
      </c>
      <c r="C210" s="382" t="s">
        <v>106</v>
      </c>
      <c r="D210" s="380" t="s">
        <v>350</v>
      </c>
      <c r="E210" s="380"/>
      <c r="F210" s="381">
        <f>F211</f>
        <v>12000</v>
      </c>
      <c r="G210" s="381">
        <f t="shared" si="19"/>
        <v>1000</v>
      </c>
      <c r="H210" s="381">
        <f t="shared" si="19"/>
        <v>1000</v>
      </c>
    </row>
    <row r="211" spans="1:8" ht="31.5" x14ac:dyDescent="0.25">
      <c r="A211" s="177" t="s">
        <v>224</v>
      </c>
      <c r="B211" s="396" t="s">
        <v>516</v>
      </c>
      <c r="C211" s="382" t="s">
        <v>106</v>
      </c>
      <c r="D211" s="380" t="s">
        <v>350</v>
      </c>
      <c r="E211" s="380" t="s">
        <v>228</v>
      </c>
      <c r="F211" s="381">
        <f>F212</f>
        <v>12000</v>
      </c>
      <c r="G211" s="381">
        <f t="shared" si="19"/>
        <v>1000</v>
      </c>
      <c r="H211" s="381">
        <f t="shared" si="19"/>
        <v>1000</v>
      </c>
    </row>
    <row r="212" spans="1:8" s="98" customFormat="1" x14ac:dyDescent="0.25">
      <c r="A212" s="224" t="s">
        <v>210</v>
      </c>
      <c r="B212" s="396" t="s">
        <v>516</v>
      </c>
      <c r="C212" s="382" t="s">
        <v>106</v>
      </c>
      <c r="D212" s="380" t="s">
        <v>350</v>
      </c>
      <c r="E212" s="380" t="s">
        <v>384</v>
      </c>
      <c r="F212" s="381">
        <v>12000</v>
      </c>
      <c r="G212" s="381">
        <v>1000</v>
      </c>
      <c r="H212" s="381">
        <v>1000</v>
      </c>
    </row>
    <row r="213" spans="1:8" ht="31.5" hidden="1" x14ac:dyDescent="0.25">
      <c r="A213" s="351" t="s">
        <v>462</v>
      </c>
      <c r="B213" s="396" t="s">
        <v>516</v>
      </c>
      <c r="C213" s="382" t="s">
        <v>106</v>
      </c>
      <c r="D213" s="380" t="s">
        <v>463</v>
      </c>
      <c r="E213" s="380"/>
      <c r="F213" s="381">
        <f>F214</f>
        <v>0</v>
      </c>
      <c r="G213" s="381">
        <f t="shared" ref="G213:H215" si="20">G214</f>
        <v>1000</v>
      </c>
      <c r="H213" s="381">
        <f t="shared" si="20"/>
        <v>1000</v>
      </c>
    </row>
    <row r="214" spans="1:8" ht="63" hidden="1" x14ac:dyDescent="0.25">
      <c r="A214" s="209" t="s">
        <v>344</v>
      </c>
      <c r="B214" s="396" t="s">
        <v>516</v>
      </c>
      <c r="C214" s="382" t="s">
        <v>106</v>
      </c>
      <c r="D214" s="380" t="s">
        <v>351</v>
      </c>
      <c r="E214" s="380"/>
      <c r="F214" s="381">
        <f>F215</f>
        <v>0</v>
      </c>
      <c r="G214" s="381">
        <f t="shared" si="20"/>
        <v>1000</v>
      </c>
      <c r="H214" s="381">
        <f t="shared" si="20"/>
        <v>1000</v>
      </c>
    </row>
    <row r="215" spans="1:8" ht="31.5" hidden="1" x14ac:dyDescent="0.25">
      <c r="A215" s="162" t="s">
        <v>239</v>
      </c>
      <c r="B215" s="396" t="s">
        <v>516</v>
      </c>
      <c r="C215" s="382" t="s">
        <v>106</v>
      </c>
      <c r="D215" s="380" t="s">
        <v>351</v>
      </c>
      <c r="E215" s="380" t="s">
        <v>228</v>
      </c>
      <c r="F215" s="381">
        <f>F216</f>
        <v>0</v>
      </c>
      <c r="G215" s="381">
        <f t="shared" si="20"/>
        <v>1000</v>
      </c>
      <c r="H215" s="381">
        <f t="shared" si="20"/>
        <v>1000</v>
      </c>
    </row>
    <row r="216" spans="1:8" s="98" customFormat="1" hidden="1" x14ac:dyDescent="0.25">
      <c r="A216" s="224" t="s">
        <v>210</v>
      </c>
      <c r="B216" s="396" t="s">
        <v>516</v>
      </c>
      <c r="C216" s="382" t="s">
        <v>106</v>
      </c>
      <c r="D216" s="380" t="s">
        <v>351</v>
      </c>
      <c r="E216" s="380" t="s">
        <v>384</v>
      </c>
      <c r="F216" s="381">
        <v>0</v>
      </c>
      <c r="G216" s="381">
        <v>1000</v>
      </c>
      <c r="H216" s="381">
        <v>1000</v>
      </c>
    </row>
    <row r="217" spans="1:8" ht="47.25" x14ac:dyDescent="0.25">
      <c r="A217" s="193" t="s">
        <v>465</v>
      </c>
      <c r="B217" s="386" t="s">
        <v>516</v>
      </c>
      <c r="C217" s="382" t="s">
        <v>106</v>
      </c>
      <c r="D217" s="382" t="s">
        <v>288</v>
      </c>
      <c r="E217" s="382"/>
      <c r="F217" s="384">
        <f>F218+F222</f>
        <v>36000</v>
      </c>
      <c r="G217" s="384">
        <f>G218+G222</f>
        <v>9514</v>
      </c>
      <c r="H217" s="384">
        <f>H218+H222</f>
        <v>9514</v>
      </c>
    </row>
    <row r="218" spans="1:8" ht="31.5" hidden="1" x14ac:dyDescent="0.25">
      <c r="A218" s="194" t="s">
        <v>464</v>
      </c>
      <c r="B218" s="396" t="s">
        <v>516</v>
      </c>
      <c r="C218" s="380" t="s">
        <v>106</v>
      </c>
      <c r="D218" s="380" t="s">
        <v>432</v>
      </c>
      <c r="E218" s="380"/>
      <c r="F218" s="381">
        <f>F219</f>
        <v>0</v>
      </c>
      <c r="G218" s="381">
        <f t="shared" ref="G218:H220" si="21">G219</f>
        <v>7198</v>
      </c>
      <c r="H218" s="381">
        <f t="shared" si="21"/>
        <v>7198</v>
      </c>
    </row>
    <row r="219" spans="1:8" ht="63" hidden="1" x14ac:dyDescent="0.25">
      <c r="A219" s="209" t="s">
        <v>344</v>
      </c>
      <c r="B219" s="396" t="s">
        <v>516</v>
      </c>
      <c r="C219" s="380" t="s">
        <v>106</v>
      </c>
      <c r="D219" s="380" t="s">
        <v>289</v>
      </c>
      <c r="E219" s="380"/>
      <c r="F219" s="381">
        <f>F220</f>
        <v>0</v>
      </c>
      <c r="G219" s="381">
        <f t="shared" si="21"/>
        <v>7198</v>
      </c>
      <c r="H219" s="381">
        <f t="shared" si="21"/>
        <v>7198</v>
      </c>
    </row>
    <row r="220" spans="1:8" ht="31.5" hidden="1" x14ac:dyDescent="0.25">
      <c r="A220" s="162" t="s">
        <v>239</v>
      </c>
      <c r="B220" s="396" t="s">
        <v>516</v>
      </c>
      <c r="C220" s="380" t="s">
        <v>106</v>
      </c>
      <c r="D220" s="380" t="s">
        <v>289</v>
      </c>
      <c r="E220" s="380" t="s">
        <v>228</v>
      </c>
      <c r="F220" s="381">
        <f>F221</f>
        <v>0</v>
      </c>
      <c r="G220" s="381">
        <f t="shared" si="21"/>
        <v>7198</v>
      </c>
      <c r="H220" s="381">
        <f t="shared" si="21"/>
        <v>7198</v>
      </c>
    </row>
    <row r="221" spans="1:8" hidden="1" x14ac:dyDescent="0.25">
      <c r="A221" s="224" t="s">
        <v>210</v>
      </c>
      <c r="B221" s="396" t="s">
        <v>516</v>
      </c>
      <c r="C221" s="380" t="s">
        <v>106</v>
      </c>
      <c r="D221" s="380" t="s">
        <v>289</v>
      </c>
      <c r="E221" s="380" t="s">
        <v>384</v>
      </c>
      <c r="F221" s="381">
        <v>0</v>
      </c>
      <c r="G221" s="381">
        <v>7198</v>
      </c>
      <c r="H221" s="381">
        <v>7198</v>
      </c>
    </row>
    <row r="222" spans="1:8" ht="47.25" x14ac:dyDescent="0.25">
      <c r="A222" s="193" t="s">
        <v>529</v>
      </c>
      <c r="B222" s="400" t="s">
        <v>516</v>
      </c>
      <c r="C222" s="382" t="s">
        <v>106</v>
      </c>
      <c r="D222" s="382" t="s">
        <v>466</v>
      </c>
      <c r="E222" s="382"/>
      <c r="F222" s="384">
        <f>F223</f>
        <v>36000</v>
      </c>
      <c r="G222" s="381">
        <f t="shared" ref="G222:H224" si="22">G223</f>
        <v>2316</v>
      </c>
      <c r="H222" s="381">
        <f t="shared" si="22"/>
        <v>2316</v>
      </c>
    </row>
    <row r="223" spans="1:8" ht="63" x14ac:dyDescent="0.25">
      <c r="A223" s="209" t="s">
        <v>496</v>
      </c>
      <c r="B223" s="396" t="s">
        <v>516</v>
      </c>
      <c r="C223" s="380" t="s">
        <v>106</v>
      </c>
      <c r="D223" s="380" t="s">
        <v>354</v>
      </c>
      <c r="E223" s="380"/>
      <c r="F223" s="381">
        <f>F224</f>
        <v>36000</v>
      </c>
      <c r="G223" s="381">
        <f t="shared" si="22"/>
        <v>2316</v>
      </c>
      <c r="H223" s="381">
        <f t="shared" si="22"/>
        <v>2316</v>
      </c>
    </row>
    <row r="224" spans="1:8" ht="31.5" x14ac:dyDescent="0.25">
      <c r="A224" s="177" t="s">
        <v>224</v>
      </c>
      <c r="B224" s="396" t="s">
        <v>516</v>
      </c>
      <c r="C224" s="380" t="s">
        <v>106</v>
      </c>
      <c r="D224" s="380" t="s">
        <v>354</v>
      </c>
      <c r="E224" s="380" t="s">
        <v>228</v>
      </c>
      <c r="F224" s="381">
        <f>F225</f>
        <v>36000</v>
      </c>
      <c r="G224" s="381">
        <f t="shared" si="22"/>
        <v>2316</v>
      </c>
      <c r="H224" s="381">
        <f t="shared" si="22"/>
        <v>2316</v>
      </c>
    </row>
    <row r="225" spans="1:8" x14ac:dyDescent="0.25">
      <c r="A225" s="224" t="s">
        <v>210</v>
      </c>
      <c r="B225" s="396" t="s">
        <v>516</v>
      </c>
      <c r="C225" s="380" t="s">
        <v>106</v>
      </c>
      <c r="D225" s="380" t="s">
        <v>354</v>
      </c>
      <c r="E225" s="380" t="s">
        <v>384</v>
      </c>
      <c r="F225" s="381">
        <v>36000</v>
      </c>
      <c r="G225" s="381">
        <v>2316</v>
      </c>
      <c r="H225" s="381">
        <v>2316</v>
      </c>
    </row>
    <row r="226" spans="1:8" ht="47.25" x14ac:dyDescent="0.25">
      <c r="A226" s="398" t="s">
        <v>220</v>
      </c>
      <c r="B226" s="386" t="s">
        <v>516</v>
      </c>
      <c r="C226" s="399" t="s">
        <v>106</v>
      </c>
      <c r="D226" s="399" t="s">
        <v>480</v>
      </c>
      <c r="E226" s="380"/>
      <c r="F226" s="402">
        <f>F227</f>
        <v>202181</v>
      </c>
      <c r="G226" s="381"/>
      <c r="H226" s="381"/>
    </row>
    <row r="227" spans="1:8" ht="47.25" customHeight="1" x14ac:dyDescent="0.25">
      <c r="A227" s="398" t="s">
        <v>221</v>
      </c>
      <c r="B227" s="386" t="s">
        <v>516</v>
      </c>
      <c r="C227" s="399" t="s">
        <v>106</v>
      </c>
      <c r="D227" s="399" t="s">
        <v>479</v>
      </c>
      <c r="E227" s="380"/>
      <c r="F227" s="402">
        <f>F228</f>
        <v>202181</v>
      </c>
      <c r="G227" s="381"/>
      <c r="H227" s="381"/>
    </row>
    <row r="228" spans="1:8" ht="39.75" customHeight="1" x14ac:dyDescent="0.25">
      <c r="A228" s="224" t="s">
        <v>433</v>
      </c>
      <c r="B228" s="396" t="s">
        <v>516</v>
      </c>
      <c r="C228" s="380" t="s">
        <v>106</v>
      </c>
      <c r="D228" s="380" t="s">
        <v>223</v>
      </c>
      <c r="E228" s="380"/>
      <c r="F228" s="381">
        <f>F229</f>
        <v>202181</v>
      </c>
      <c r="G228" s="384">
        <f>G229</f>
        <v>34000</v>
      </c>
      <c r="H228" s="384">
        <f>H229</f>
        <v>34000</v>
      </c>
    </row>
    <row r="229" spans="1:8" ht="30.75" customHeight="1" x14ac:dyDescent="0.25">
      <c r="A229" s="224" t="s">
        <v>224</v>
      </c>
      <c r="B229" s="396" t="s">
        <v>516</v>
      </c>
      <c r="C229" s="380" t="s">
        <v>106</v>
      </c>
      <c r="D229" s="380" t="s">
        <v>223</v>
      </c>
      <c r="E229" s="380" t="s">
        <v>228</v>
      </c>
      <c r="F229" s="381">
        <f>F230</f>
        <v>202181</v>
      </c>
      <c r="G229" s="384">
        <f>G231</f>
        <v>34000</v>
      </c>
      <c r="H229" s="384">
        <f>H231</f>
        <v>34000</v>
      </c>
    </row>
    <row r="230" spans="1:8" ht="24" customHeight="1" x14ac:dyDescent="0.25">
      <c r="A230" s="224" t="s">
        <v>210</v>
      </c>
      <c r="B230" s="396" t="s">
        <v>516</v>
      </c>
      <c r="C230" s="380" t="s">
        <v>106</v>
      </c>
      <c r="D230" s="380" t="s">
        <v>223</v>
      </c>
      <c r="E230" s="380" t="s">
        <v>384</v>
      </c>
      <c r="F230" s="381">
        <v>202181</v>
      </c>
      <c r="G230" s="381">
        <v>2316</v>
      </c>
      <c r="H230" s="381">
        <v>2316</v>
      </c>
    </row>
    <row r="231" spans="1:8" ht="19.5" customHeight="1" x14ac:dyDescent="0.25">
      <c r="A231" s="196" t="s">
        <v>216</v>
      </c>
      <c r="B231" s="386" t="s">
        <v>516</v>
      </c>
      <c r="C231" s="382" t="s">
        <v>207</v>
      </c>
      <c r="D231" s="380"/>
      <c r="E231" s="380"/>
      <c r="F231" s="384">
        <f>F232+F245</f>
        <v>21000</v>
      </c>
      <c r="G231" s="384">
        <f>G232+G245</f>
        <v>34000</v>
      </c>
      <c r="H231" s="384">
        <f>H232+H245</f>
        <v>34000</v>
      </c>
    </row>
    <row r="232" spans="1:8" ht="38.25" customHeight="1" x14ac:dyDescent="0.25">
      <c r="A232" s="196" t="s">
        <v>218</v>
      </c>
      <c r="B232" s="386" t="s">
        <v>516</v>
      </c>
      <c r="C232" s="382" t="s">
        <v>217</v>
      </c>
      <c r="D232" s="380"/>
      <c r="E232" s="380"/>
      <c r="F232" s="384">
        <f>F233+F239</f>
        <v>10000</v>
      </c>
      <c r="G232" s="384">
        <f>G233+G239</f>
        <v>26000</v>
      </c>
      <c r="H232" s="384">
        <f>H233+H239</f>
        <v>26000</v>
      </c>
    </row>
    <row r="233" spans="1:8" ht="38.25" customHeight="1" x14ac:dyDescent="0.25">
      <c r="A233" s="196" t="s">
        <v>467</v>
      </c>
      <c r="B233" s="386" t="s">
        <v>516</v>
      </c>
      <c r="C233" s="382" t="s">
        <v>217</v>
      </c>
      <c r="D233" s="382" t="s">
        <v>232</v>
      </c>
      <c r="E233" s="380"/>
      <c r="F233" s="384">
        <f>F234</f>
        <v>5000</v>
      </c>
      <c r="G233" s="384">
        <f t="shared" ref="G233:H237" si="23">G234</f>
        <v>13000</v>
      </c>
      <c r="H233" s="384">
        <f t="shared" si="23"/>
        <v>13000</v>
      </c>
    </row>
    <row r="234" spans="1:8" ht="38.25" customHeight="1" x14ac:dyDescent="0.25">
      <c r="A234" s="196" t="s">
        <v>363</v>
      </c>
      <c r="B234" s="386" t="s">
        <v>516</v>
      </c>
      <c r="C234" s="382" t="s">
        <v>217</v>
      </c>
      <c r="D234" s="382" t="s">
        <v>364</v>
      </c>
      <c r="E234" s="380"/>
      <c r="F234" s="384">
        <f>F235</f>
        <v>5000</v>
      </c>
      <c r="G234" s="384">
        <f t="shared" si="23"/>
        <v>13000</v>
      </c>
      <c r="H234" s="384">
        <f t="shared" si="23"/>
        <v>13000</v>
      </c>
    </row>
    <row r="235" spans="1:8" ht="47.25" x14ac:dyDescent="0.25">
      <c r="A235" s="196" t="s">
        <v>470</v>
      </c>
      <c r="B235" s="400" t="s">
        <v>516</v>
      </c>
      <c r="C235" s="382" t="s">
        <v>217</v>
      </c>
      <c r="D235" s="382" t="s">
        <v>468</v>
      </c>
      <c r="E235" s="382"/>
      <c r="F235" s="384">
        <f>F236</f>
        <v>5000</v>
      </c>
      <c r="G235" s="381">
        <f t="shared" si="23"/>
        <v>13000</v>
      </c>
      <c r="H235" s="381">
        <f t="shared" si="23"/>
        <v>13000</v>
      </c>
    </row>
    <row r="236" spans="1:8" ht="63" x14ac:dyDescent="0.25">
      <c r="A236" s="209" t="s">
        <v>496</v>
      </c>
      <c r="B236" s="396" t="s">
        <v>516</v>
      </c>
      <c r="C236" s="380" t="s">
        <v>217</v>
      </c>
      <c r="D236" s="380" t="s">
        <v>365</v>
      </c>
      <c r="E236" s="380"/>
      <c r="F236" s="381">
        <f>F237</f>
        <v>5000</v>
      </c>
      <c r="G236" s="381">
        <f t="shared" si="23"/>
        <v>13000</v>
      </c>
      <c r="H236" s="381">
        <f t="shared" si="23"/>
        <v>13000</v>
      </c>
    </row>
    <row r="237" spans="1:8" ht="31.5" x14ac:dyDescent="0.25">
      <c r="A237" s="177" t="s">
        <v>224</v>
      </c>
      <c r="B237" s="396" t="s">
        <v>516</v>
      </c>
      <c r="C237" s="380" t="s">
        <v>217</v>
      </c>
      <c r="D237" s="380" t="s">
        <v>365</v>
      </c>
      <c r="E237" s="380" t="s">
        <v>228</v>
      </c>
      <c r="F237" s="381">
        <f>F238</f>
        <v>5000</v>
      </c>
      <c r="G237" s="381">
        <f t="shared" si="23"/>
        <v>13000</v>
      </c>
      <c r="H237" s="381">
        <f t="shared" si="23"/>
        <v>13000</v>
      </c>
    </row>
    <row r="238" spans="1:8" x14ac:dyDescent="0.25">
      <c r="A238" s="224" t="s">
        <v>210</v>
      </c>
      <c r="B238" s="396" t="s">
        <v>516</v>
      </c>
      <c r="C238" s="380" t="s">
        <v>217</v>
      </c>
      <c r="D238" s="380" t="s">
        <v>365</v>
      </c>
      <c r="E238" s="380" t="s">
        <v>384</v>
      </c>
      <c r="F238" s="381">
        <v>5000</v>
      </c>
      <c r="G238" s="381">
        <v>13000</v>
      </c>
      <c r="H238" s="381">
        <v>13000</v>
      </c>
    </row>
    <row r="239" spans="1:8" ht="38.25" customHeight="1" x14ac:dyDescent="0.25">
      <c r="A239" s="359" t="s">
        <v>469</v>
      </c>
      <c r="B239" s="386" t="s">
        <v>516</v>
      </c>
      <c r="C239" s="382" t="s">
        <v>217</v>
      </c>
      <c r="D239" s="382" t="s">
        <v>291</v>
      </c>
      <c r="E239" s="380"/>
      <c r="F239" s="384">
        <f>F240</f>
        <v>5000</v>
      </c>
      <c r="G239" s="384">
        <f t="shared" ref="G239:H243" si="24">G240</f>
        <v>13000</v>
      </c>
      <c r="H239" s="384">
        <f t="shared" si="24"/>
        <v>13000</v>
      </c>
    </row>
    <row r="240" spans="1:8" ht="38.25" customHeight="1" x14ac:dyDescent="0.25">
      <c r="A240" s="196" t="s">
        <v>369</v>
      </c>
      <c r="B240" s="386" t="s">
        <v>516</v>
      </c>
      <c r="C240" s="382" t="s">
        <v>217</v>
      </c>
      <c r="D240" s="382" t="s">
        <v>372</v>
      </c>
      <c r="E240" s="380"/>
      <c r="F240" s="384">
        <f>F241</f>
        <v>5000</v>
      </c>
      <c r="G240" s="384">
        <f t="shared" si="24"/>
        <v>13000</v>
      </c>
      <c r="H240" s="384">
        <f t="shared" si="24"/>
        <v>13000</v>
      </c>
    </row>
    <row r="241" spans="1:8" ht="47.25" x14ac:dyDescent="0.25">
      <c r="A241" s="196" t="s">
        <v>470</v>
      </c>
      <c r="B241" s="400" t="s">
        <v>516</v>
      </c>
      <c r="C241" s="382" t="s">
        <v>217</v>
      </c>
      <c r="D241" s="382" t="s">
        <v>373</v>
      </c>
      <c r="E241" s="382"/>
      <c r="F241" s="384">
        <f>F242</f>
        <v>5000</v>
      </c>
      <c r="G241" s="381">
        <f t="shared" si="24"/>
        <v>13000</v>
      </c>
      <c r="H241" s="381">
        <f t="shared" si="24"/>
        <v>13000</v>
      </c>
    </row>
    <row r="242" spans="1:8" ht="63" x14ac:dyDescent="0.25">
      <c r="A242" s="209" t="s">
        <v>496</v>
      </c>
      <c r="B242" s="396" t="s">
        <v>516</v>
      </c>
      <c r="C242" s="380" t="s">
        <v>217</v>
      </c>
      <c r="D242" s="380" t="s">
        <v>373</v>
      </c>
      <c r="E242" s="380"/>
      <c r="F242" s="381">
        <f>F243</f>
        <v>5000</v>
      </c>
      <c r="G242" s="381">
        <f t="shared" si="24"/>
        <v>13000</v>
      </c>
      <c r="H242" s="381">
        <f t="shared" si="24"/>
        <v>13000</v>
      </c>
    </row>
    <row r="243" spans="1:8" ht="31.5" x14ac:dyDescent="0.25">
      <c r="A243" s="177" t="s">
        <v>224</v>
      </c>
      <c r="B243" s="396" t="s">
        <v>516</v>
      </c>
      <c r="C243" s="380" t="s">
        <v>217</v>
      </c>
      <c r="D243" s="380" t="s">
        <v>373</v>
      </c>
      <c r="E243" s="380" t="s">
        <v>228</v>
      </c>
      <c r="F243" s="381">
        <f>F244</f>
        <v>5000</v>
      </c>
      <c r="G243" s="381">
        <f t="shared" si="24"/>
        <v>13000</v>
      </c>
      <c r="H243" s="381">
        <f t="shared" si="24"/>
        <v>13000</v>
      </c>
    </row>
    <row r="244" spans="1:8" x14ac:dyDescent="0.25">
      <c r="A244" s="224" t="s">
        <v>210</v>
      </c>
      <c r="B244" s="396" t="s">
        <v>516</v>
      </c>
      <c r="C244" s="380" t="s">
        <v>217</v>
      </c>
      <c r="D244" s="380" t="s">
        <v>373</v>
      </c>
      <c r="E244" s="380" t="s">
        <v>384</v>
      </c>
      <c r="F244" s="381">
        <v>5000</v>
      </c>
      <c r="G244" s="381">
        <v>13000</v>
      </c>
      <c r="H244" s="381">
        <v>13000</v>
      </c>
    </row>
    <row r="245" spans="1:8" x14ac:dyDescent="0.25">
      <c r="A245" s="193" t="s">
        <v>201</v>
      </c>
      <c r="B245" s="386" t="s">
        <v>516</v>
      </c>
      <c r="C245" s="382" t="s">
        <v>206</v>
      </c>
      <c r="D245" s="380"/>
      <c r="E245" s="380"/>
      <c r="F245" s="384">
        <f>F246</f>
        <v>11000</v>
      </c>
      <c r="G245" s="384">
        <f>G246</f>
        <v>8000</v>
      </c>
      <c r="H245" s="384">
        <f>H246</f>
        <v>8000</v>
      </c>
    </row>
    <row r="246" spans="1:8" ht="31.5" x14ac:dyDescent="0.25">
      <c r="A246" s="356" t="s">
        <v>434</v>
      </c>
      <c r="B246" s="386" t="s">
        <v>516</v>
      </c>
      <c r="C246" s="382" t="s">
        <v>206</v>
      </c>
      <c r="D246" s="382" t="s">
        <v>291</v>
      </c>
      <c r="E246" s="382"/>
      <c r="F246" s="393">
        <f>F247+F256</f>
        <v>11000</v>
      </c>
      <c r="G246" s="393">
        <f>G247+G256</f>
        <v>8000</v>
      </c>
      <c r="H246" s="393">
        <f>H247+H256</f>
        <v>8000</v>
      </c>
    </row>
    <row r="247" spans="1:8" x14ac:dyDescent="0.25">
      <c r="A247" s="358" t="s">
        <v>292</v>
      </c>
      <c r="B247" s="386" t="s">
        <v>516</v>
      </c>
      <c r="C247" s="382" t="s">
        <v>206</v>
      </c>
      <c r="D247" s="382" t="s">
        <v>293</v>
      </c>
      <c r="E247" s="382"/>
      <c r="F247" s="384">
        <f>F248+F252</f>
        <v>10000</v>
      </c>
      <c r="G247" s="384">
        <f>G248+G252</f>
        <v>6000</v>
      </c>
      <c r="H247" s="384">
        <f>H248+H252</f>
        <v>6000</v>
      </c>
    </row>
    <row r="248" spans="1:8" x14ac:dyDescent="0.25">
      <c r="A248" s="195" t="s">
        <v>530</v>
      </c>
      <c r="B248" s="400" t="s">
        <v>516</v>
      </c>
      <c r="C248" s="382" t="s">
        <v>206</v>
      </c>
      <c r="D248" s="382" t="s">
        <v>435</v>
      </c>
      <c r="E248" s="382"/>
      <c r="F248" s="384">
        <f>F249</f>
        <v>10000</v>
      </c>
      <c r="G248" s="381">
        <f t="shared" ref="G248:H250" si="25">G249</f>
        <v>5000</v>
      </c>
      <c r="H248" s="381">
        <f t="shared" si="25"/>
        <v>5000</v>
      </c>
    </row>
    <row r="249" spans="1:8" ht="63" x14ac:dyDescent="0.25">
      <c r="A249" s="209" t="s">
        <v>496</v>
      </c>
      <c r="B249" s="396" t="s">
        <v>516</v>
      </c>
      <c r="C249" s="380" t="s">
        <v>206</v>
      </c>
      <c r="D249" s="380" t="s">
        <v>294</v>
      </c>
      <c r="E249" s="380"/>
      <c r="F249" s="381">
        <f>F250</f>
        <v>10000</v>
      </c>
      <c r="G249" s="381">
        <f t="shared" si="25"/>
        <v>5000</v>
      </c>
      <c r="H249" s="381">
        <f t="shared" si="25"/>
        <v>5000</v>
      </c>
    </row>
    <row r="250" spans="1:8" ht="31.5" x14ac:dyDescent="0.25">
      <c r="A250" s="177" t="s">
        <v>224</v>
      </c>
      <c r="B250" s="396" t="s">
        <v>516</v>
      </c>
      <c r="C250" s="380" t="s">
        <v>206</v>
      </c>
      <c r="D250" s="380" t="s">
        <v>294</v>
      </c>
      <c r="E250" s="380" t="s">
        <v>228</v>
      </c>
      <c r="F250" s="381">
        <f>F251</f>
        <v>10000</v>
      </c>
      <c r="G250" s="381">
        <f t="shared" si="25"/>
        <v>5000</v>
      </c>
      <c r="H250" s="381">
        <f t="shared" si="25"/>
        <v>5000</v>
      </c>
    </row>
    <row r="251" spans="1:8" x14ac:dyDescent="0.25">
      <c r="A251" s="224" t="s">
        <v>210</v>
      </c>
      <c r="B251" s="396" t="s">
        <v>516</v>
      </c>
      <c r="C251" s="380" t="s">
        <v>206</v>
      </c>
      <c r="D251" s="380" t="s">
        <v>294</v>
      </c>
      <c r="E251" s="380" t="s">
        <v>384</v>
      </c>
      <c r="F251" s="381">
        <v>10000</v>
      </c>
      <c r="G251" s="381">
        <v>5000</v>
      </c>
      <c r="H251" s="381">
        <v>5000</v>
      </c>
    </row>
    <row r="252" spans="1:8" ht="47.25" hidden="1" x14ac:dyDescent="0.25">
      <c r="A252" s="352" t="s">
        <v>471</v>
      </c>
      <c r="B252" s="396" t="s">
        <v>516</v>
      </c>
      <c r="C252" s="380" t="s">
        <v>206</v>
      </c>
      <c r="D252" s="380" t="s">
        <v>436</v>
      </c>
      <c r="E252" s="380"/>
      <c r="F252" s="381">
        <f>F253</f>
        <v>0</v>
      </c>
      <c r="G252" s="381">
        <f t="shared" ref="G252:H254" si="26">G253</f>
        <v>1000</v>
      </c>
      <c r="H252" s="381">
        <f t="shared" si="26"/>
        <v>1000</v>
      </c>
    </row>
    <row r="253" spans="1:8" ht="63" hidden="1" x14ac:dyDescent="0.25">
      <c r="A253" s="209" t="s">
        <v>344</v>
      </c>
      <c r="B253" s="396" t="s">
        <v>516</v>
      </c>
      <c r="C253" s="380" t="s">
        <v>206</v>
      </c>
      <c r="D253" s="380" t="s">
        <v>295</v>
      </c>
      <c r="E253" s="380"/>
      <c r="F253" s="381">
        <f>F254</f>
        <v>0</v>
      </c>
      <c r="G253" s="381">
        <f t="shared" si="26"/>
        <v>1000</v>
      </c>
      <c r="H253" s="381">
        <f t="shared" si="26"/>
        <v>1000</v>
      </c>
    </row>
    <row r="254" spans="1:8" ht="31.5" hidden="1" x14ac:dyDescent="0.25">
      <c r="A254" s="162" t="s">
        <v>239</v>
      </c>
      <c r="B254" s="396" t="s">
        <v>516</v>
      </c>
      <c r="C254" s="380" t="s">
        <v>206</v>
      </c>
      <c r="D254" s="380" t="s">
        <v>295</v>
      </c>
      <c r="E254" s="380" t="s">
        <v>228</v>
      </c>
      <c r="F254" s="381">
        <f>F255</f>
        <v>0</v>
      </c>
      <c r="G254" s="381">
        <f t="shared" si="26"/>
        <v>1000</v>
      </c>
      <c r="H254" s="381">
        <f t="shared" si="26"/>
        <v>1000</v>
      </c>
    </row>
    <row r="255" spans="1:8" hidden="1" x14ac:dyDescent="0.25">
      <c r="A255" s="224" t="s">
        <v>210</v>
      </c>
      <c r="B255" s="396" t="s">
        <v>516</v>
      </c>
      <c r="C255" s="380" t="s">
        <v>206</v>
      </c>
      <c r="D255" s="380" t="s">
        <v>295</v>
      </c>
      <c r="E255" s="380" t="s">
        <v>384</v>
      </c>
      <c r="F255" s="381">
        <v>0</v>
      </c>
      <c r="G255" s="381">
        <v>1000</v>
      </c>
      <c r="H255" s="381">
        <v>1000</v>
      </c>
    </row>
    <row r="256" spans="1:8" ht="63" x14ac:dyDescent="0.25">
      <c r="A256" s="193" t="s">
        <v>531</v>
      </c>
      <c r="B256" s="386" t="s">
        <v>516</v>
      </c>
      <c r="C256" s="382" t="s">
        <v>206</v>
      </c>
      <c r="D256" s="382" t="s">
        <v>370</v>
      </c>
      <c r="E256" s="382"/>
      <c r="F256" s="384">
        <f>F257</f>
        <v>1000</v>
      </c>
      <c r="G256" s="384">
        <f t="shared" ref="G256:H259" si="27">G257</f>
        <v>2000</v>
      </c>
      <c r="H256" s="384">
        <f t="shared" si="27"/>
        <v>2000</v>
      </c>
    </row>
    <row r="257" spans="1:8" ht="63" x14ac:dyDescent="0.25">
      <c r="A257" s="195" t="s">
        <v>532</v>
      </c>
      <c r="B257" s="400" t="s">
        <v>516</v>
      </c>
      <c r="C257" s="382" t="s">
        <v>206</v>
      </c>
      <c r="D257" s="382" t="s">
        <v>472</v>
      </c>
      <c r="E257" s="382"/>
      <c r="F257" s="384">
        <f>F258</f>
        <v>1000</v>
      </c>
      <c r="G257" s="381">
        <f t="shared" si="27"/>
        <v>2000</v>
      </c>
      <c r="H257" s="381">
        <f t="shared" si="27"/>
        <v>2000</v>
      </c>
    </row>
    <row r="258" spans="1:8" ht="63" x14ac:dyDescent="0.25">
      <c r="A258" s="209" t="s">
        <v>496</v>
      </c>
      <c r="B258" s="396" t="s">
        <v>516</v>
      </c>
      <c r="C258" s="380" t="s">
        <v>206</v>
      </c>
      <c r="D258" s="380" t="s">
        <v>371</v>
      </c>
      <c r="E258" s="380"/>
      <c r="F258" s="381">
        <f>F259</f>
        <v>1000</v>
      </c>
      <c r="G258" s="381">
        <f t="shared" si="27"/>
        <v>2000</v>
      </c>
      <c r="H258" s="381">
        <f t="shared" si="27"/>
        <v>2000</v>
      </c>
    </row>
    <row r="259" spans="1:8" ht="31.5" x14ac:dyDescent="0.25">
      <c r="A259" s="177" t="s">
        <v>224</v>
      </c>
      <c r="B259" s="396" t="s">
        <v>516</v>
      </c>
      <c r="C259" s="380" t="s">
        <v>206</v>
      </c>
      <c r="D259" s="380" t="s">
        <v>371</v>
      </c>
      <c r="E259" s="380" t="s">
        <v>228</v>
      </c>
      <c r="F259" s="381">
        <f>F260</f>
        <v>1000</v>
      </c>
      <c r="G259" s="381">
        <f t="shared" si="27"/>
        <v>2000</v>
      </c>
      <c r="H259" s="381">
        <f t="shared" si="27"/>
        <v>2000</v>
      </c>
    </row>
    <row r="260" spans="1:8" x14ac:dyDescent="0.25">
      <c r="A260" s="224" t="s">
        <v>210</v>
      </c>
      <c r="B260" s="396" t="s">
        <v>516</v>
      </c>
      <c r="C260" s="380" t="s">
        <v>206</v>
      </c>
      <c r="D260" s="380" t="s">
        <v>371</v>
      </c>
      <c r="E260" s="380" t="s">
        <v>384</v>
      </c>
      <c r="F260" s="381">
        <v>1000</v>
      </c>
      <c r="G260" s="381">
        <v>2000</v>
      </c>
      <c r="H260" s="381">
        <v>2000</v>
      </c>
    </row>
    <row r="261" spans="1:8" x14ac:dyDescent="0.25">
      <c r="A261" s="193" t="s">
        <v>100</v>
      </c>
      <c r="B261" s="386" t="s">
        <v>516</v>
      </c>
      <c r="C261" s="382" t="s">
        <v>101</v>
      </c>
      <c r="D261" s="380"/>
      <c r="E261" s="380"/>
      <c r="F261" s="384">
        <f t="shared" ref="F261:H262" si="28">F262</f>
        <v>1698766</v>
      </c>
      <c r="G261" s="384" t="e">
        <f t="shared" si="28"/>
        <v>#REF!</v>
      </c>
      <c r="H261" s="384" t="e">
        <f t="shared" si="28"/>
        <v>#REF!</v>
      </c>
    </row>
    <row r="262" spans="1:8" x14ac:dyDescent="0.25">
      <c r="A262" s="356" t="s">
        <v>102</v>
      </c>
      <c r="B262" s="386" t="s">
        <v>516</v>
      </c>
      <c r="C262" s="382" t="s">
        <v>103</v>
      </c>
      <c r="D262" s="380"/>
      <c r="E262" s="380"/>
      <c r="F262" s="384">
        <v>1698766</v>
      </c>
      <c r="G262" s="384" t="e">
        <f t="shared" si="28"/>
        <v>#REF!</v>
      </c>
      <c r="H262" s="384" t="e">
        <f t="shared" si="28"/>
        <v>#REF!</v>
      </c>
    </row>
    <row r="263" spans="1:8" ht="31.5" x14ac:dyDescent="0.25">
      <c r="A263" s="356" t="s">
        <v>434</v>
      </c>
      <c r="B263" s="386" t="s">
        <v>516</v>
      </c>
      <c r="C263" s="382" t="s">
        <v>103</v>
      </c>
      <c r="D263" s="382" t="s">
        <v>291</v>
      </c>
      <c r="E263" s="380"/>
      <c r="F263" s="384">
        <f>F264+F276</f>
        <v>1597916</v>
      </c>
      <c r="G263" s="384" t="e">
        <f>G264+G281</f>
        <v>#REF!</v>
      </c>
      <c r="H263" s="384" t="e">
        <f>H264+H281</f>
        <v>#REF!</v>
      </c>
    </row>
    <row r="264" spans="1:8" ht="31.5" x14ac:dyDescent="0.25">
      <c r="A264" s="356" t="s">
        <v>296</v>
      </c>
      <c r="B264" s="386" t="s">
        <v>516</v>
      </c>
      <c r="C264" s="382" t="s">
        <v>103</v>
      </c>
      <c r="D264" s="382" t="s">
        <v>297</v>
      </c>
      <c r="E264" s="382"/>
      <c r="F264" s="384">
        <f>F265</f>
        <v>1380163</v>
      </c>
      <c r="G264" s="384" t="e">
        <f>G265+#REF!</f>
        <v>#REF!</v>
      </c>
      <c r="H264" s="384" t="e">
        <f>H265+#REF!</f>
        <v>#REF!</v>
      </c>
    </row>
    <row r="265" spans="1:8" ht="31.5" x14ac:dyDescent="0.25">
      <c r="A265" s="407" t="s">
        <v>437</v>
      </c>
      <c r="B265" s="400" t="s">
        <v>516</v>
      </c>
      <c r="C265" s="382" t="s">
        <v>103</v>
      </c>
      <c r="D265" s="382" t="s">
        <v>438</v>
      </c>
      <c r="E265" s="382"/>
      <c r="F265" s="384">
        <f>F266+F270+F273</f>
        <v>1380163</v>
      </c>
      <c r="G265" s="381">
        <f>G266+G270+G273</f>
        <v>395014.51</v>
      </c>
      <c r="H265" s="381">
        <f>H266+H270+H273</f>
        <v>395014.51</v>
      </c>
    </row>
    <row r="266" spans="1:8" ht="31.5" x14ac:dyDescent="0.25">
      <c r="A266" s="162" t="s">
        <v>395</v>
      </c>
      <c r="B266" s="396" t="s">
        <v>516</v>
      </c>
      <c r="C266" s="380" t="s">
        <v>103</v>
      </c>
      <c r="D266" s="380" t="s">
        <v>298</v>
      </c>
      <c r="E266" s="380" t="s">
        <v>439</v>
      </c>
      <c r="F266" s="381">
        <v>722393</v>
      </c>
      <c r="G266" s="381">
        <f>G267+G268+G269</f>
        <v>369014.51</v>
      </c>
      <c r="H266" s="381">
        <f>H267+H268+H269</f>
        <v>369014.51</v>
      </c>
    </row>
    <row r="267" spans="1:8" x14ac:dyDescent="0.25">
      <c r="A267" s="224" t="s">
        <v>397</v>
      </c>
      <c r="B267" s="396" t="s">
        <v>516</v>
      </c>
      <c r="C267" s="380" t="s">
        <v>103</v>
      </c>
      <c r="D267" s="380" t="s">
        <v>298</v>
      </c>
      <c r="E267" s="380" t="s">
        <v>398</v>
      </c>
      <c r="F267" s="381">
        <v>553681</v>
      </c>
      <c r="G267" s="381">
        <v>280414.51</v>
      </c>
      <c r="H267" s="381">
        <v>280414.51</v>
      </c>
    </row>
    <row r="268" spans="1:8" ht="47.25" x14ac:dyDescent="0.25">
      <c r="A268" s="224" t="s">
        <v>116</v>
      </c>
      <c r="B268" s="396" t="s">
        <v>516</v>
      </c>
      <c r="C268" s="394" t="s">
        <v>103</v>
      </c>
      <c r="D268" s="380" t="s">
        <v>299</v>
      </c>
      <c r="E268" s="394" t="s">
        <v>473</v>
      </c>
      <c r="F268" s="395">
        <v>1500</v>
      </c>
      <c r="G268" s="395">
        <v>4000</v>
      </c>
      <c r="H268" s="395">
        <v>4000</v>
      </c>
    </row>
    <row r="269" spans="1:8" ht="47.25" x14ac:dyDescent="0.25">
      <c r="A269" s="224" t="s">
        <v>399</v>
      </c>
      <c r="B269" s="396" t="s">
        <v>516</v>
      </c>
      <c r="C269" s="380" t="s">
        <v>103</v>
      </c>
      <c r="D269" s="380" t="s">
        <v>298</v>
      </c>
      <c r="E269" s="380" t="s">
        <v>400</v>
      </c>
      <c r="F269" s="381">
        <v>167212</v>
      </c>
      <c r="G269" s="381">
        <v>84600</v>
      </c>
      <c r="H269" s="381">
        <v>84600</v>
      </c>
    </row>
    <row r="270" spans="1:8" ht="31.5" x14ac:dyDescent="0.25">
      <c r="A270" s="162" t="s">
        <v>382</v>
      </c>
      <c r="B270" s="396" t="s">
        <v>516</v>
      </c>
      <c r="C270" s="380" t="s">
        <v>103</v>
      </c>
      <c r="D270" s="380" t="s">
        <v>299</v>
      </c>
      <c r="E270" s="380" t="s">
        <v>228</v>
      </c>
      <c r="F270" s="381">
        <f>F271+F272</f>
        <v>656770</v>
      </c>
      <c r="G270" s="381">
        <f>G271</f>
        <v>25000</v>
      </c>
      <c r="H270" s="381">
        <f>H271</f>
        <v>25000</v>
      </c>
    </row>
    <row r="271" spans="1:8" x14ac:dyDescent="0.25">
      <c r="A271" s="224" t="s">
        <v>210</v>
      </c>
      <c r="B271" s="396" t="s">
        <v>516</v>
      </c>
      <c r="C271" s="380" t="s">
        <v>103</v>
      </c>
      <c r="D271" s="380" t="s">
        <v>299</v>
      </c>
      <c r="E271" s="380" t="s">
        <v>384</v>
      </c>
      <c r="F271" s="381">
        <v>113800</v>
      </c>
      <c r="G271" s="381">
        <v>25000</v>
      </c>
      <c r="H271" s="381">
        <v>25000</v>
      </c>
    </row>
    <row r="272" spans="1:8" s="133" customFormat="1" ht="24.6" customHeight="1" x14ac:dyDescent="0.25">
      <c r="A272" s="177" t="s">
        <v>520</v>
      </c>
      <c r="B272" s="396" t="s">
        <v>516</v>
      </c>
      <c r="C272" s="388" t="s">
        <v>81</v>
      </c>
      <c r="D272" s="380" t="s">
        <v>299</v>
      </c>
      <c r="E272" s="388" t="s">
        <v>519</v>
      </c>
      <c r="F272" s="389">
        <v>542970</v>
      </c>
      <c r="G272" s="389">
        <v>310600</v>
      </c>
      <c r="H272" s="389">
        <v>310600</v>
      </c>
    </row>
    <row r="273" spans="1:8" x14ac:dyDescent="0.25">
      <c r="A273" s="177" t="s">
        <v>240</v>
      </c>
      <c r="B273" s="396" t="s">
        <v>516</v>
      </c>
      <c r="C273" s="380" t="s">
        <v>103</v>
      </c>
      <c r="D273" s="380" t="s">
        <v>299</v>
      </c>
      <c r="E273" s="380" t="s">
        <v>385</v>
      </c>
      <c r="F273" s="381">
        <f>F274+F275</f>
        <v>1000</v>
      </c>
      <c r="G273" s="381">
        <f>G274+G275</f>
        <v>1000</v>
      </c>
      <c r="H273" s="381">
        <f>H274+H275</f>
        <v>1000</v>
      </c>
    </row>
    <row r="274" spans="1:8" hidden="1" x14ac:dyDescent="0.25">
      <c r="A274" s="224" t="s">
        <v>386</v>
      </c>
      <c r="B274" s="396" t="s">
        <v>516</v>
      </c>
      <c r="C274" s="380" t="s">
        <v>103</v>
      </c>
      <c r="D274" s="380" t="s">
        <v>299</v>
      </c>
      <c r="E274" s="380" t="s">
        <v>387</v>
      </c>
      <c r="F274" s="381"/>
      <c r="G274" s="381"/>
      <c r="H274" s="381"/>
    </row>
    <row r="275" spans="1:8" x14ac:dyDescent="0.25">
      <c r="A275" s="224" t="s">
        <v>199</v>
      </c>
      <c r="B275" s="396" t="s">
        <v>516</v>
      </c>
      <c r="C275" s="380" t="s">
        <v>103</v>
      </c>
      <c r="D275" s="380" t="s">
        <v>368</v>
      </c>
      <c r="E275" s="380" t="s">
        <v>388</v>
      </c>
      <c r="F275" s="381">
        <v>1000</v>
      </c>
      <c r="G275" s="381">
        <v>1000</v>
      </c>
      <c r="H275" s="381">
        <v>1000</v>
      </c>
    </row>
    <row r="276" spans="1:8" x14ac:dyDescent="0.25">
      <c r="A276" s="407" t="s">
        <v>301</v>
      </c>
      <c r="B276" s="386" t="s">
        <v>516</v>
      </c>
      <c r="C276" s="382" t="s">
        <v>103</v>
      </c>
      <c r="D276" s="382" t="s">
        <v>302</v>
      </c>
      <c r="E276" s="382"/>
      <c r="F276" s="384">
        <f>F277</f>
        <v>217753</v>
      </c>
      <c r="G276" s="381"/>
      <c r="H276" s="381"/>
    </row>
    <row r="277" spans="1:8" ht="31.5" x14ac:dyDescent="0.25">
      <c r="A277" s="407" t="s">
        <v>440</v>
      </c>
      <c r="B277" s="386" t="s">
        <v>516</v>
      </c>
      <c r="C277" s="382" t="s">
        <v>103</v>
      </c>
      <c r="D277" s="382" t="s">
        <v>441</v>
      </c>
      <c r="E277" s="382"/>
      <c r="F277" s="384">
        <f>F278</f>
        <v>217753</v>
      </c>
      <c r="G277" s="381"/>
      <c r="H277" s="381"/>
    </row>
    <row r="278" spans="1:8" ht="31.5" x14ac:dyDescent="0.25">
      <c r="A278" s="162" t="s">
        <v>395</v>
      </c>
      <c r="B278" s="396" t="s">
        <v>516</v>
      </c>
      <c r="C278" s="380" t="s">
        <v>103</v>
      </c>
      <c r="D278" s="380" t="s">
        <v>303</v>
      </c>
      <c r="E278" s="380" t="s">
        <v>439</v>
      </c>
      <c r="F278" s="381">
        <v>217753</v>
      </c>
      <c r="G278" s="381"/>
      <c r="H278" s="381"/>
    </row>
    <row r="279" spans="1:8" x14ac:dyDescent="0.25">
      <c r="A279" s="224" t="s">
        <v>397</v>
      </c>
      <c r="B279" s="396" t="s">
        <v>516</v>
      </c>
      <c r="C279" s="380" t="s">
        <v>103</v>
      </c>
      <c r="D279" s="380" t="s">
        <v>303</v>
      </c>
      <c r="E279" s="380" t="s">
        <v>398</v>
      </c>
      <c r="F279" s="381">
        <v>166755</v>
      </c>
      <c r="G279" s="381"/>
      <c r="H279" s="381"/>
    </row>
    <row r="280" spans="1:8" ht="47.25" x14ac:dyDescent="0.25">
      <c r="A280" s="224" t="s">
        <v>399</v>
      </c>
      <c r="B280" s="396" t="s">
        <v>516</v>
      </c>
      <c r="C280" s="380" t="s">
        <v>103</v>
      </c>
      <c r="D280" s="380" t="s">
        <v>303</v>
      </c>
      <c r="E280" s="380" t="s">
        <v>400</v>
      </c>
      <c r="F280" s="381">
        <v>50508</v>
      </c>
      <c r="G280" s="381"/>
      <c r="H280" s="381"/>
    </row>
    <row r="281" spans="1:8" ht="47.25" x14ac:dyDescent="0.25">
      <c r="A281" s="407" t="s">
        <v>220</v>
      </c>
      <c r="B281" s="386" t="s">
        <v>516</v>
      </c>
      <c r="C281" s="399" t="s">
        <v>103</v>
      </c>
      <c r="D281" s="399" t="s">
        <v>480</v>
      </c>
      <c r="E281" s="380"/>
      <c r="F281" s="402">
        <f>F282</f>
        <v>100850</v>
      </c>
      <c r="G281" s="384">
        <f>G282</f>
        <v>231447.62</v>
      </c>
      <c r="H281" s="384">
        <f>H282</f>
        <v>231447.62</v>
      </c>
    </row>
    <row r="282" spans="1:8" ht="47.25" x14ac:dyDescent="0.25">
      <c r="A282" s="407" t="s">
        <v>221</v>
      </c>
      <c r="B282" s="386" t="s">
        <v>516</v>
      </c>
      <c r="C282" s="399" t="s">
        <v>103</v>
      </c>
      <c r="D282" s="399" t="s">
        <v>479</v>
      </c>
      <c r="E282" s="380"/>
      <c r="F282" s="402">
        <f>F283</f>
        <v>100850</v>
      </c>
      <c r="G282" s="384">
        <f>G283+G286</f>
        <v>231447.62</v>
      </c>
      <c r="H282" s="384">
        <f>H283+H286</f>
        <v>231447.62</v>
      </c>
    </row>
    <row r="283" spans="1:8" ht="31.5" x14ac:dyDescent="0.25">
      <c r="A283" s="224" t="s">
        <v>433</v>
      </c>
      <c r="B283" s="396" t="s">
        <v>516</v>
      </c>
      <c r="C283" s="380" t="s">
        <v>103</v>
      </c>
      <c r="D283" s="380" t="s">
        <v>223</v>
      </c>
      <c r="E283" s="380"/>
      <c r="F283" s="381">
        <f>F284</f>
        <v>100850</v>
      </c>
      <c r="G283" s="381">
        <f>G284+G285</f>
        <v>229447.62</v>
      </c>
      <c r="H283" s="381">
        <f>H284+H285</f>
        <v>229447.62</v>
      </c>
    </row>
    <row r="284" spans="1:8" ht="31.5" x14ac:dyDescent="0.25">
      <c r="A284" s="224" t="s">
        <v>224</v>
      </c>
      <c r="B284" s="396" t="s">
        <v>516</v>
      </c>
      <c r="C284" s="380" t="s">
        <v>103</v>
      </c>
      <c r="D284" s="380" t="s">
        <v>223</v>
      </c>
      <c r="E284" s="380" t="s">
        <v>228</v>
      </c>
      <c r="F284" s="381">
        <v>100850</v>
      </c>
      <c r="G284" s="381">
        <v>176247.62</v>
      </c>
      <c r="H284" s="381">
        <v>176247.62</v>
      </c>
    </row>
    <row r="285" spans="1:8" ht="46.5" customHeight="1" x14ac:dyDescent="0.25">
      <c r="A285" s="224" t="s">
        <v>210</v>
      </c>
      <c r="B285" s="396" t="s">
        <v>516</v>
      </c>
      <c r="C285" s="380" t="s">
        <v>103</v>
      </c>
      <c r="D285" s="380" t="s">
        <v>223</v>
      </c>
      <c r="E285" s="380" t="s">
        <v>384</v>
      </c>
      <c r="F285" s="381">
        <v>100850</v>
      </c>
      <c r="G285" s="381">
        <v>53200</v>
      </c>
      <c r="H285" s="381">
        <v>53200</v>
      </c>
    </row>
    <row r="286" spans="1:8" ht="31.5" hidden="1" x14ac:dyDescent="0.25">
      <c r="A286" s="162" t="s">
        <v>382</v>
      </c>
      <c r="B286" s="396" t="s">
        <v>516</v>
      </c>
      <c r="C286" s="380" t="s">
        <v>103</v>
      </c>
      <c r="D286" s="380" t="s">
        <v>304</v>
      </c>
      <c r="E286" s="380" t="s">
        <v>228</v>
      </c>
      <c r="F286" s="381">
        <f>F287</f>
        <v>0</v>
      </c>
      <c r="G286" s="381">
        <f>G287</f>
        <v>2000</v>
      </c>
      <c r="H286" s="381">
        <f>H287</f>
        <v>2000</v>
      </c>
    </row>
    <row r="287" spans="1:8" ht="34.5" hidden="1" customHeight="1" x14ac:dyDescent="0.25">
      <c r="A287" s="224" t="s">
        <v>210</v>
      </c>
      <c r="B287" s="396" t="s">
        <v>516</v>
      </c>
      <c r="C287" s="380" t="s">
        <v>103</v>
      </c>
      <c r="D287" s="380" t="s">
        <v>304</v>
      </c>
      <c r="E287" s="380" t="s">
        <v>384</v>
      </c>
      <c r="F287" s="381">
        <v>0</v>
      </c>
      <c r="G287" s="381">
        <v>2000</v>
      </c>
      <c r="H287" s="381">
        <v>2000</v>
      </c>
    </row>
    <row r="288" spans="1:8" ht="47.25" hidden="1" x14ac:dyDescent="0.25">
      <c r="A288" s="356" t="s">
        <v>442</v>
      </c>
      <c r="B288" s="386" t="s">
        <v>516</v>
      </c>
      <c r="C288" s="382" t="s">
        <v>309</v>
      </c>
      <c r="D288" s="382" t="s">
        <v>306</v>
      </c>
      <c r="E288" s="382"/>
      <c r="F288" s="384" t="e">
        <f>F290+F293</f>
        <v>#REF!</v>
      </c>
      <c r="G288" s="384" t="e">
        <f>G290+G293</f>
        <v>#REF!</v>
      </c>
      <c r="H288" s="384" t="e">
        <f>H290+H293</f>
        <v>#REF!</v>
      </c>
    </row>
    <row r="289" spans="1:8" ht="31.5" hidden="1" x14ac:dyDescent="0.25">
      <c r="A289" s="224" t="s">
        <v>443</v>
      </c>
      <c r="B289" s="386" t="s">
        <v>516</v>
      </c>
      <c r="C289" s="380" t="s">
        <v>309</v>
      </c>
      <c r="D289" s="380" t="s">
        <v>444</v>
      </c>
      <c r="E289" s="380"/>
      <c r="F289" s="381"/>
      <c r="G289" s="381"/>
      <c r="H289" s="381"/>
    </row>
    <row r="290" spans="1:8" ht="31.5" hidden="1" x14ac:dyDescent="0.25">
      <c r="A290" s="162" t="s">
        <v>395</v>
      </c>
      <c r="B290" s="386" t="s">
        <v>516</v>
      </c>
      <c r="C290" s="380" t="s">
        <v>309</v>
      </c>
      <c r="D290" s="380" t="s">
        <v>307</v>
      </c>
      <c r="E290" s="380" t="s">
        <v>439</v>
      </c>
      <c r="F290" s="381">
        <f>F291+F292</f>
        <v>0</v>
      </c>
      <c r="G290" s="381">
        <f>G291+G292</f>
        <v>0</v>
      </c>
      <c r="H290" s="381">
        <f>H291+H292</f>
        <v>0</v>
      </c>
    </row>
    <row r="291" spans="1:8" hidden="1" x14ac:dyDescent="0.25">
      <c r="A291" s="224" t="s">
        <v>397</v>
      </c>
      <c r="B291" s="386" t="s">
        <v>516</v>
      </c>
      <c r="C291" s="380" t="s">
        <v>309</v>
      </c>
      <c r="D291" s="380" t="s">
        <v>307</v>
      </c>
      <c r="E291" s="380" t="s">
        <v>398</v>
      </c>
      <c r="F291" s="381"/>
      <c r="G291" s="381"/>
      <c r="H291" s="381"/>
    </row>
    <row r="292" spans="1:8" ht="47.25" hidden="1" x14ac:dyDescent="0.25">
      <c r="A292" s="224" t="s">
        <v>399</v>
      </c>
      <c r="B292" s="386" t="s">
        <v>516</v>
      </c>
      <c r="C292" s="380" t="s">
        <v>309</v>
      </c>
      <c r="D292" s="380" t="s">
        <v>307</v>
      </c>
      <c r="E292" s="380" t="s">
        <v>400</v>
      </c>
      <c r="F292" s="381"/>
      <c r="G292" s="381"/>
      <c r="H292" s="381"/>
    </row>
    <row r="293" spans="1:8" ht="21.75" hidden="1" customHeight="1" x14ac:dyDescent="0.25">
      <c r="A293" s="162" t="s">
        <v>382</v>
      </c>
      <c r="B293" s="386" t="s">
        <v>516</v>
      </c>
      <c r="C293" s="380" t="s">
        <v>309</v>
      </c>
      <c r="D293" s="380" t="s">
        <v>310</v>
      </c>
      <c r="E293" s="380" t="s">
        <v>228</v>
      </c>
      <c r="F293" s="381" t="e">
        <f>#REF!</f>
        <v>#REF!</v>
      </c>
      <c r="G293" s="381" t="e">
        <f>#REF!</f>
        <v>#REF!</v>
      </c>
      <c r="H293" s="381" t="e">
        <f>#REF!</f>
        <v>#REF!</v>
      </c>
    </row>
    <row r="294" spans="1:8" ht="24" hidden="1" customHeight="1" x14ac:dyDescent="0.25">
      <c r="A294" s="415" t="s">
        <v>539</v>
      </c>
      <c r="B294" s="386" t="s">
        <v>516</v>
      </c>
      <c r="C294" s="382" t="s">
        <v>103</v>
      </c>
      <c r="D294" s="382" t="s">
        <v>223</v>
      </c>
      <c r="E294" s="382"/>
      <c r="F294" s="384">
        <f>F295</f>
        <v>0</v>
      </c>
      <c r="G294" s="384">
        <f>G295+G307</f>
        <v>149200</v>
      </c>
      <c r="H294" s="384">
        <f>H295+H307</f>
        <v>149200</v>
      </c>
    </row>
    <row r="295" spans="1:8" ht="21.75" hidden="1" customHeight="1" x14ac:dyDescent="0.25">
      <c r="A295" s="413" t="s">
        <v>543</v>
      </c>
      <c r="B295" s="400" t="s">
        <v>516</v>
      </c>
      <c r="C295" s="382" t="s">
        <v>103</v>
      </c>
      <c r="D295" s="382" t="s">
        <v>223</v>
      </c>
      <c r="E295" s="382"/>
      <c r="F295" s="384">
        <f>F296</f>
        <v>0</v>
      </c>
      <c r="G295" s="381">
        <f t="shared" ref="G295:H297" si="29">G296</f>
        <v>10000</v>
      </c>
      <c r="H295" s="381">
        <f t="shared" si="29"/>
        <v>10000</v>
      </c>
    </row>
    <row r="296" spans="1:8" ht="35.25" hidden="1" customHeight="1" x14ac:dyDescent="0.25">
      <c r="A296" s="209" t="s">
        <v>433</v>
      </c>
      <c r="B296" s="396" t="s">
        <v>516</v>
      </c>
      <c r="C296" s="380" t="s">
        <v>103</v>
      </c>
      <c r="D296" s="380" t="s">
        <v>223</v>
      </c>
      <c r="E296" s="380"/>
      <c r="F296" s="381">
        <f>F297</f>
        <v>0</v>
      </c>
      <c r="G296" s="381">
        <f t="shared" si="29"/>
        <v>10000</v>
      </c>
      <c r="H296" s="381">
        <f t="shared" si="29"/>
        <v>10000</v>
      </c>
    </row>
    <row r="297" spans="1:8" ht="35.25" hidden="1" customHeight="1" x14ac:dyDescent="0.25">
      <c r="A297" s="177" t="s">
        <v>224</v>
      </c>
      <c r="B297" s="396" t="s">
        <v>516</v>
      </c>
      <c r="C297" s="380" t="s">
        <v>103</v>
      </c>
      <c r="D297" s="380" t="s">
        <v>223</v>
      </c>
      <c r="E297" s="380" t="s">
        <v>228</v>
      </c>
      <c r="F297" s="381">
        <f>F298</f>
        <v>0</v>
      </c>
      <c r="G297" s="381">
        <f t="shared" si="29"/>
        <v>10000</v>
      </c>
      <c r="H297" s="381">
        <f t="shared" si="29"/>
        <v>10000</v>
      </c>
    </row>
    <row r="298" spans="1:8" ht="21.75" hidden="1" customHeight="1" x14ac:dyDescent="0.25">
      <c r="A298" s="224" t="s">
        <v>210</v>
      </c>
      <c r="B298" s="396" t="s">
        <v>516</v>
      </c>
      <c r="C298" s="380" t="s">
        <v>103</v>
      </c>
      <c r="D298" s="380" t="s">
        <v>223</v>
      </c>
      <c r="E298" s="380" t="s">
        <v>384</v>
      </c>
      <c r="F298" s="381">
        <v>0</v>
      </c>
      <c r="G298" s="381">
        <v>10000</v>
      </c>
      <c r="H298" s="381">
        <v>10000</v>
      </c>
    </row>
    <row r="299" spans="1:8" ht="20.25" customHeight="1" x14ac:dyDescent="0.25">
      <c r="A299" s="193" t="s">
        <v>219</v>
      </c>
      <c r="B299" s="386" t="s">
        <v>516</v>
      </c>
      <c r="C299" s="382" t="s">
        <v>476</v>
      </c>
      <c r="D299" s="382"/>
      <c r="E299" s="382"/>
      <c r="F299" s="384">
        <f t="shared" ref="F299:F311" si="30">F300</f>
        <v>276695</v>
      </c>
      <c r="G299" s="384">
        <f t="shared" ref="G299:G311" si="31">G300</f>
        <v>139200</v>
      </c>
      <c r="H299" s="384">
        <f t="shared" ref="H299:H311" si="32">H300</f>
        <v>139200</v>
      </c>
    </row>
    <row r="300" spans="1:8" ht="30" customHeight="1" x14ac:dyDescent="0.25">
      <c r="A300" s="358" t="s">
        <v>168</v>
      </c>
      <c r="B300" s="386" t="s">
        <v>516</v>
      </c>
      <c r="C300" s="382" t="s">
        <v>171</v>
      </c>
      <c r="D300" s="382"/>
      <c r="E300" s="382"/>
      <c r="F300" s="384">
        <f t="shared" si="30"/>
        <v>276695</v>
      </c>
      <c r="G300" s="384">
        <f t="shared" si="31"/>
        <v>139200</v>
      </c>
      <c r="H300" s="384">
        <f t="shared" si="32"/>
        <v>139200</v>
      </c>
    </row>
    <row r="301" spans="1:8" ht="30" customHeight="1" x14ac:dyDescent="0.25">
      <c r="A301" s="202" t="s">
        <v>475</v>
      </c>
      <c r="B301" s="386" t="s">
        <v>516</v>
      </c>
      <c r="C301" s="382" t="s">
        <v>171</v>
      </c>
      <c r="D301" s="382" t="s">
        <v>232</v>
      </c>
      <c r="E301" s="382"/>
      <c r="F301" s="384">
        <f t="shared" si="30"/>
        <v>276695</v>
      </c>
      <c r="G301" s="384">
        <f t="shared" si="31"/>
        <v>139200</v>
      </c>
      <c r="H301" s="384">
        <f t="shared" si="32"/>
        <v>139200</v>
      </c>
    </row>
    <row r="302" spans="1:8" ht="30" customHeight="1" x14ac:dyDescent="0.25">
      <c r="A302" s="350" t="s">
        <v>358</v>
      </c>
      <c r="B302" s="386" t="s">
        <v>516</v>
      </c>
      <c r="C302" s="382" t="s">
        <v>171</v>
      </c>
      <c r="D302" s="382" t="s">
        <v>360</v>
      </c>
      <c r="E302" s="382"/>
      <c r="F302" s="384">
        <f t="shared" si="30"/>
        <v>276695</v>
      </c>
      <c r="G302" s="384">
        <f t="shared" si="31"/>
        <v>139200</v>
      </c>
      <c r="H302" s="384">
        <f t="shared" si="32"/>
        <v>139200</v>
      </c>
    </row>
    <row r="303" spans="1:8" ht="51" customHeight="1" x14ac:dyDescent="0.25">
      <c r="A303" s="412" t="s">
        <v>560</v>
      </c>
      <c r="B303" s="400" t="s">
        <v>516</v>
      </c>
      <c r="C303" s="382" t="s">
        <v>171</v>
      </c>
      <c r="D303" s="382" t="s">
        <v>477</v>
      </c>
      <c r="E303" s="382"/>
      <c r="F303" s="384">
        <f t="shared" si="30"/>
        <v>276695</v>
      </c>
      <c r="G303" s="381">
        <f t="shared" si="31"/>
        <v>139200</v>
      </c>
      <c r="H303" s="381">
        <f t="shared" si="32"/>
        <v>139200</v>
      </c>
    </row>
    <row r="304" spans="1:8" ht="36.75" customHeight="1" x14ac:dyDescent="0.25">
      <c r="A304" s="194" t="s">
        <v>558</v>
      </c>
      <c r="B304" s="396" t="s">
        <v>516</v>
      </c>
      <c r="C304" s="380" t="s">
        <v>171</v>
      </c>
      <c r="D304" s="380" t="s">
        <v>361</v>
      </c>
      <c r="E304" s="380" t="s">
        <v>252</v>
      </c>
      <c r="F304" s="381">
        <f t="shared" si="30"/>
        <v>276695</v>
      </c>
      <c r="G304" s="381">
        <f t="shared" si="31"/>
        <v>139200</v>
      </c>
      <c r="H304" s="381">
        <f t="shared" si="32"/>
        <v>139200</v>
      </c>
    </row>
    <row r="305" spans="1:8" ht="35.25" customHeight="1" x14ac:dyDescent="0.25">
      <c r="A305" s="194" t="s">
        <v>559</v>
      </c>
      <c r="B305" s="396" t="s">
        <v>516</v>
      </c>
      <c r="C305" s="380" t="s">
        <v>171</v>
      </c>
      <c r="D305" s="380" t="s">
        <v>361</v>
      </c>
      <c r="E305" s="380" t="s">
        <v>557</v>
      </c>
      <c r="F305" s="381">
        <v>276695</v>
      </c>
      <c r="G305" s="381">
        <v>139200</v>
      </c>
      <c r="H305" s="381">
        <v>139200</v>
      </c>
    </row>
    <row r="306" spans="1:8" ht="20.25" customHeight="1" x14ac:dyDescent="0.25">
      <c r="A306" s="195" t="s">
        <v>491</v>
      </c>
      <c r="B306" s="386" t="s">
        <v>516</v>
      </c>
      <c r="C306" s="382" t="s">
        <v>533</v>
      </c>
      <c r="D306" s="382"/>
      <c r="E306" s="382"/>
      <c r="F306" s="384">
        <f t="shared" si="30"/>
        <v>3000</v>
      </c>
      <c r="G306" s="384">
        <f t="shared" si="31"/>
        <v>139200</v>
      </c>
      <c r="H306" s="384">
        <f t="shared" si="32"/>
        <v>139200</v>
      </c>
    </row>
    <row r="307" spans="1:8" ht="30" customHeight="1" x14ac:dyDescent="0.25">
      <c r="A307" s="195" t="s">
        <v>534</v>
      </c>
      <c r="B307" s="386" t="s">
        <v>516</v>
      </c>
      <c r="C307" s="382" t="s">
        <v>315</v>
      </c>
      <c r="D307" s="382"/>
      <c r="E307" s="382"/>
      <c r="F307" s="384">
        <f t="shared" si="30"/>
        <v>3000</v>
      </c>
      <c r="G307" s="384">
        <f t="shared" si="31"/>
        <v>139200</v>
      </c>
      <c r="H307" s="384">
        <f t="shared" si="32"/>
        <v>139200</v>
      </c>
    </row>
    <row r="308" spans="1:8" ht="30" customHeight="1" x14ac:dyDescent="0.25">
      <c r="A308" s="350" t="s">
        <v>469</v>
      </c>
      <c r="B308" s="386" t="s">
        <v>516</v>
      </c>
      <c r="C308" s="382" t="s">
        <v>315</v>
      </c>
      <c r="D308" s="382" t="s">
        <v>291</v>
      </c>
      <c r="E308" s="382"/>
      <c r="F308" s="384">
        <f t="shared" si="30"/>
        <v>3000</v>
      </c>
      <c r="G308" s="384">
        <f t="shared" si="31"/>
        <v>139200</v>
      </c>
      <c r="H308" s="384">
        <f t="shared" si="32"/>
        <v>139200</v>
      </c>
    </row>
    <row r="309" spans="1:8" ht="30" customHeight="1" x14ac:dyDescent="0.25">
      <c r="A309" s="350" t="s">
        <v>311</v>
      </c>
      <c r="B309" s="386" t="s">
        <v>516</v>
      </c>
      <c r="C309" s="382" t="s">
        <v>315</v>
      </c>
      <c r="D309" s="382" t="s">
        <v>312</v>
      </c>
      <c r="E309" s="382"/>
      <c r="F309" s="384">
        <f t="shared" si="30"/>
        <v>3000</v>
      </c>
      <c r="G309" s="384">
        <f t="shared" si="31"/>
        <v>139200</v>
      </c>
      <c r="H309" s="384">
        <f t="shared" si="32"/>
        <v>139200</v>
      </c>
    </row>
    <row r="310" spans="1:8" ht="51" customHeight="1" x14ac:dyDescent="0.25">
      <c r="A310" s="193" t="s">
        <v>535</v>
      </c>
      <c r="B310" s="400" t="s">
        <v>516</v>
      </c>
      <c r="C310" s="382" t="s">
        <v>315</v>
      </c>
      <c r="D310" s="382" t="s">
        <v>536</v>
      </c>
      <c r="E310" s="382"/>
      <c r="F310" s="384">
        <f t="shared" si="30"/>
        <v>3000</v>
      </c>
      <c r="G310" s="381">
        <f t="shared" si="31"/>
        <v>139200</v>
      </c>
      <c r="H310" s="381">
        <f t="shared" si="32"/>
        <v>139200</v>
      </c>
    </row>
    <row r="311" spans="1:8" ht="73.5" customHeight="1" x14ac:dyDescent="0.25">
      <c r="A311" s="209" t="s">
        <v>496</v>
      </c>
      <c r="B311" s="396" t="s">
        <v>516</v>
      </c>
      <c r="C311" s="380" t="s">
        <v>315</v>
      </c>
      <c r="D311" s="380" t="s">
        <v>313</v>
      </c>
      <c r="E311" s="380"/>
      <c r="F311" s="381">
        <f t="shared" si="30"/>
        <v>3000</v>
      </c>
      <c r="G311" s="381">
        <f t="shared" si="31"/>
        <v>139200</v>
      </c>
      <c r="H311" s="381">
        <f t="shared" si="32"/>
        <v>139200</v>
      </c>
    </row>
    <row r="312" spans="1:8" ht="35.25" customHeight="1" x14ac:dyDescent="0.25">
      <c r="A312" s="177" t="s">
        <v>224</v>
      </c>
      <c r="B312" s="396" t="s">
        <v>516</v>
      </c>
      <c r="C312" s="380" t="s">
        <v>315</v>
      </c>
      <c r="D312" s="380" t="s">
        <v>313</v>
      </c>
      <c r="E312" s="380" t="s">
        <v>228</v>
      </c>
      <c r="F312" s="381">
        <f>F313</f>
        <v>3000</v>
      </c>
      <c r="G312" s="381">
        <v>139200</v>
      </c>
      <c r="H312" s="381">
        <v>139200</v>
      </c>
    </row>
    <row r="313" spans="1:8" ht="19.5" customHeight="1" x14ac:dyDescent="0.25">
      <c r="A313" s="224" t="s">
        <v>210</v>
      </c>
      <c r="B313" s="396" t="s">
        <v>516</v>
      </c>
      <c r="C313" s="380" t="s">
        <v>315</v>
      </c>
      <c r="D313" s="380" t="s">
        <v>313</v>
      </c>
      <c r="E313" s="380" t="s">
        <v>384</v>
      </c>
      <c r="F313" s="381">
        <v>3000</v>
      </c>
      <c r="G313" s="381"/>
      <c r="H313" s="381"/>
    </row>
    <row r="314" spans="1:8" ht="29.25" customHeight="1" x14ac:dyDescent="0.25">
      <c r="A314" s="356" t="s">
        <v>474</v>
      </c>
      <c r="B314" s="357"/>
      <c r="C314" s="382"/>
      <c r="D314" s="382"/>
      <c r="E314" s="382"/>
      <c r="F314" s="384">
        <f>F306+F299+F261+F231+F150+F112+F59+F51+F12</f>
        <v>22897751.670000002</v>
      </c>
      <c r="G314" s="384" t="e">
        <f>G261+G231+G150+G112+G59+G51+G12+G299</f>
        <v>#REF!</v>
      </c>
      <c r="H314" s="384" t="e">
        <f>H261+H231+H150+H112+H59+H51+H12+H299</f>
        <v>#REF!</v>
      </c>
    </row>
    <row r="318" spans="1:8" ht="18.75" x14ac:dyDescent="0.3">
      <c r="A318" s="192" t="s">
        <v>485</v>
      </c>
      <c r="F318" s="397" t="s">
        <v>486</v>
      </c>
    </row>
  </sheetData>
  <mergeCells count="13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  <mergeCell ref="C4:F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425" t="s">
        <v>145</v>
      </c>
      <c r="B6" s="425"/>
      <c r="C6" s="426"/>
      <c r="D6" s="426"/>
      <c r="E6" s="426"/>
      <c r="F6" s="426"/>
      <c r="G6" s="4"/>
    </row>
    <row r="7" spans="1:7" x14ac:dyDescent="0.25">
      <c r="A7" s="425" t="s">
        <v>174</v>
      </c>
      <c r="B7" s="425"/>
      <c r="C7" s="425"/>
      <c r="D7" s="425"/>
      <c r="E7" s="425"/>
      <c r="F7" s="425"/>
      <c r="G7" s="7"/>
    </row>
    <row r="8" spans="1:7" x14ac:dyDescent="0.25">
      <c r="A8" s="425" t="s">
        <v>188</v>
      </c>
      <c r="B8" s="425"/>
      <c r="C8" s="425"/>
      <c r="D8" s="425"/>
      <c r="E8" s="425"/>
      <c r="F8" s="425"/>
      <c r="G8" s="7"/>
    </row>
    <row r="9" spans="1:7" x14ac:dyDescent="0.25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25">
      <c r="A10" s="447" t="s">
        <v>74</v>
      </c>
      <c r="B10" s="449" t="s">
        <v>144</v>
      </c>
      <c r="C10" s="449" t="s">
        <v>75</v>
      </c>
      <c r="D10" s="451" t="s">
        <v>108</v>
      </c>
      <c r="E10" s="451" t="s">
        <v>109</v>
      </c>
      <c r="F10" s="429" t="s">
        <v>3</v>
      </c>
      <c r="G10" s="430"/>
    </row>
    <row r="11" spans="1:7" x14ac:dyDescent="0.25">
      <c r="A11" s="448"/>
      <c r="B11" s="450"/>
      <c r="C11" s="450"/>
      <c r="D11" s="452"/>
      <c r="E11" s="452"/>
      <c r="F11" s="16">
        <v>2017</v>
      </c>
      <c r="G11" s="16">
        <v>2018</v>
      </c>
    </row>
    <row r="12" spans="1:7" ht="31.5" x14ac:dyDescent="0.25">
      <c r="A12" s="28" t="s">
        <v>166</v>
      </c>
      <c r="B12" s="29" t="s">
        <v>178</v>
      </c>
      <c r="C12" s="29"/>
      <c r="D12" s="30"/>
      <c r="E12" s="30"/>
      <c r="F12" s="23"/>
      <c r="G12" s="23"/>
    </row>
    <row r="13" spans="1:7" x14ac:dyDescent="0.25">
      <c r="A13" s="9" t="s">
        <v>76</v>
      </c>
      <c r="B13" s="29" t="s">
        <v>178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78</v>
      </c>
      <c r="B14" s="29" t="s">
        <v>178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113</v>
      </c>
      <c r="B15" s="29" t="s">
        <v>178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111</v>
      </c>
      <c r="B16" s="32" t="s">
        <v>178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116</v>
      </c>
      <c r="B17" s="32" t="s">
        <v>178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115</v>
      </c>
      <c r="B18" s="29" t="s">
        <v>178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111</v>
      </c>
      <c r="B19" s="32" t="s">
        <v>178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116</v>
      </c>
      <c r="B20" s="32" t="s">
        <v>178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117</v>
      </c>
      <c r="B21" s="32" t="s">
        <v>178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112</v>
      </c>
      <c r="B22" s="32" t="s">
        <v>178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119</v>
      </c>
      <c r="B23" s="32" t="s">
        <v>178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3" customFormat="1" ht="31.5" x14ac:dyDescent="0.25">
      <c r="A24" s="128" t="s">
        <v>112</v>
      </c>
      <c r="B24" s="129" t="s">
        <v>178</v>
      </c>
      <c r="C24" s="129" t="s">
        <v>89</v>
      </c>
      <c r="D24" s="130">
        <v>7703387010</v>
      </c>
      <c r="E24" s="131">
        <v>244</v>
      </c>
      <c r="F24" s="132">
        <v>10000</v>
      </c>
      <c r="G24" s="132">
        <v>10000</v>
      </c>
    </row>
    <row r="25" spans="1:7" ht="34.5" customHeight="1" x14ac:dyDescent="0.25">
      <c r="A25" s="9" t="s">
        <v>82</v>
      </c>
      <c r="B25" s="29" t="s">
        <v>178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118</v>
      </c>
      <c r="B26" s="32" t="s">
        <v>178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22</v>
      </c>
      <c r="B27" s="32" t="s">
        <v>178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88" customFormat="1" x14ac:dyDescent="0.25">
      <c r="A28" s="34" t="s">
        <v>176</v>
      </c>
      <c r="B28" s="36">
        <v>996</v>
      </c>
      <c r="C28" s="37"/>
      <c r="D28" s="35" t="s">
        <v>191</v>
      </c>
      <c r="E28" s="38"/>
      <c r="F28" s="42">
        <f>F29</f>
        <v>95000</v>
      </c>
      <c r="G28" s="42">
        <f>G29</f>
        <v>0</v>
      </c>
    </row>
    <row r="29" spans="1:7" s="88" customFormat="1" x14ac:dyDescent="0.25">
      <c r="A29" s="31" t="s">
        <v>179</v>
      </c>
      <c r="B29" s="38">
        <v>996</v>
      </c>
      <c r="C29" s="37" t="s">
        <v>177</v>
      </c>
      <c r="D29" s="37" t="s">
        <v>191</v>
      </c>
      <c r="E29" s="38">
        <v>800</v>
      </c>
      <c r="F29" s="40">
        <v>95000</v>
      </c>
      <c r="G29" s="40">
        <v>0</v>
      </c>
    </row>
    <row r="30" spans="1:7" s="88" customFormat="1" x14ac:dyDescent="0.25">
      <c r="A30" s="31" t="s">
        <v>180</v>
      </c>
      <c r="B30" s="38">
        <v>996</v>
      </c>
      <c r="C30" s="37" t="s">
        <v>177</v>
      </c>
      <c r="D30" s="37" t="s">
        <v>192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84</v>
      </c>
      <c r="B31" s="29" t="s">
        <v>178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121</v>
      </c>
      <c r="B32" s="32" t="s">
        <v>178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122</v>
      </c>
      <c r="B33" s="32" t="s">
        <v>178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25" t="s">
        <v>184</v>
      </c>
      <c r="B34" s="29" t="s">
        <v>178</v>
      </c>
      <c r="C34" s="35" t="s">
        <v>182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28" t="s">
        <v>112</v>
      </c>
      <c r="B35" s="32" t="s">
        <v>178</v>
      </c>
      <c r="C35" s="37" t="s">
        <v>182</v>
      </c>
      <c r="D35" s="38" t="s">
        <v>193</v>
      </c>
      <c r="E35" s="38"/>
      <c r="F35" s="40">
        <v>700</v>
      </c>
      <c r="G35" s="40">
        <v>700</v>
      </c>
    </row>
    <row r="36" spans="1:7" x14ac:dyDescent="0.25">
      <c r="A36" s="31" t="s">
        <v>185</v>
      </c>
      <c r="B36" s="32" t="s">
        <v>178</v>
      </c>
      <c r="C36" s="37" t="s">
        <v>182</v>
      </c>
      <c r="D36" s="38" t="s">
        <v>193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139</v>
      </c>
      <c r="B37" s="21" t="s">
        <v>178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138</v>
      </c>
      <c r="B38" s="37" t="s">
        <v>178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136</v>
      </c>
      <c r="B39" s="37" t="s">
        <v>178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111</v>
      </c>
      <c r="B40" s="37" t="s">
        <v>178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112</v>
      </c>
      <c r="B41" s="37" t="s">
        <v>178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86</v>
      </c>
      <c r="B42" s="35" t="s">
        <v>178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33" customFormat="1" ht="31.5" x14ac:dyDescent="0.25">
      <c r="A43" s="134" t="s">
        <v>88</v>
      </c>
      <c r="B43" s="135" t="s">
        <v>178</v>
      </c>
      <c r="C43" s="135" t="s">
        <v>89</v>
      </c>
      <c r="D43" s="136"/>
      <c r="E43" s="136"/>
      <c r="F43" s="137">
        <f>F44</f>
        <v>10800</v>
      </c>
      <c r="G43" s="137">
        <f>G44</f>
        <v>10800</v>
      </c>
    </row>
    <row r="44" spans="1:7" s="133" customFormat="1" ht="31.5" x14ac:dyDescent="0.25">
      <c r="A44" s="138" t="s">
        <v>88</v>
      </c>
      <c r="B44" s="129" t="s">
        <v>178</v>
      </c>
      <c r="C44" s="129" t="s">
        <v>89</v>
      </c>
      <c r="D44" s="130">
        <v>7703300000</v>
      </c>
      <c r="E44" s="131"/>
      <c r="F44" s="132">
        <f>F45</f>
        <v>10800</v>
      </c>
      <c r="G44" s="132">
        <f>G45</f>
        <v>10800</v>
      </c>
    </row>
    <row r="45" spans="1:7" s="133" customFormat="1" ht="31.5" x14ac:dyDescent="0.25">
      <c r="A45" s="128" t="s">
        <v>112</v>
      </c>
      <c r="B45" s="129" t="s">
        <v>178</v>
      </c>
      <c r="C45" s="129" t="s">
        <v>89</v>
      </c>
      <c r="D45" s="130">
        <v>7703387010</v>
      </c>
      <c r="E45" s="131">
        <v>540</v>
      </c>
      <c r="F45" s="132">
        <v>10800</v>
      </c>
      <c r="G45" s="132">
        <v>10800</v>
      </c>
    </row>
    <row r="46" spans="1:7" s="133" customFormat="1" ht="31.5" x14ac:dyDescent="0.25">
      <c r="A46" s="134" t="s">
        <v>123</v>
      </c>
      <c r="B46" s="135" t="s">
        <v>178</v>
      </c>
      <c r="C46" s="135" t="s">
        <v>91</v>
      </c>
      <c r="D46" s="136"/>
      <c r="E46" s="136"/>
      <c r="F46" s="137">
        <f>F47</f>
        <v>21000</v>
      </c>
      <c r="G46" s="137">
        <f>G47</f>
        <v>48000</v>
      </c>
    </row>
    <row r="47" spans="1:7" ht="31.5" x14ac:dyDescent="0.25">
      <c r="A47" s="39" t="s">
        <v>112</v>
      </c>
      <c r="B47" s="37" t="s">
        <v>178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92</v>
      </c>
      <c r="B48" s="35" t="s">
        <v>178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94</v>
      </c>
      <c r="B49" s="37" t="s">
        <v>178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127</v>
      </c>
      <c r="B50" s="37" t="s">
        <v>178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112</v>
      </c>
      <c r="B51" s="37" t="s">
        <v>178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96</v>
      </c>
      <c r="B52" s="35" t="s">
        <v>178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105</v>
      </c>
      <c r="B53" s="35" t="s">
        <v>178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124</v>
      </c>
      <c r="B54" s="37" t="s">
        <v>178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112</v>
      </c>
      <c r="B55" s="37" t="s">
        <v>178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127</v>
      </c>
      <c r="B56" s="37" t="s">
        <v>178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112</v>
      </c>
      <c r="B57" s="37" t="s">
        <v>178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169</v>
      </c>
      <c r="B58" s="37" t="s">
        <v>178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112</v>
      </c>
      <c r="B59" s="37" t="s">
        <v>178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125</v>
      </c>
      <c r="B60" s="37" t="s">
        <v>178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112</v>
      </c>
      <c r="B61" s="37" t="s">
        <v>178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126</v>
      </c>
      <c r="B62" s="37" t="s">
        <v>178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112</v>
      </c>
      <c r="B63" s="37" t="s">
        <v>178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100</v>
      </c>
      <c r="B64" s="35" t="s">
        <v>178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146</v>
      </c>
      <c r="B65" s="35" t="s">
        <v>178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154</v>
      </c>
      <c r="B66" s="37" t="s">
        <v>178</v>
      </c>
      <c r="C66" s="37" t="s">
        <v>103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120</v>
      </c>
      <c r="B67" s="37" t="s">
        <v>178</v>
      </c>
      <c r="C67" s="37" t="s">
        <v>103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117</v>
      </c>
      <c r="B68" s="37" t="s">
        <v>178</v>
      </c>
      <c r="C68" s="37" t="s">
        <v>103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112</v>
      </c>
      <c r="B69" s="37" t="s">
        <v>178</v>
      </c>
      <c r="C69" s="37" t="s">
        <v>103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55" t="s">
        <v>152</v>
      </c>
      <c r="B70" s="37" t="s">
        <v>178</v>
      </c>
      <c r="C70" s="37" t="s">
        <v>103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120</v>
      </c>
      <c r="B71" s="37" t="s">
        <v>178</v>
      </c>
      <c r="C71" s="37" t="s">
        <v>103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112</v>
      </c>
      <c r="B72" s="37" t="s">
        <v>178</v>
      </c>
      <c r="C72" s="37" t="s">
        <v>103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98" customFormat="1" x14ac:dyDescent="0.25">
      <c r="A73" s="94" t="s">
        <v>173</v>
      </c>
      <c r="B73" s="95">
        <v>996</v>
      </c>
      <c r="C73" s="95"/>
      <c r="D73" s="96"/>
      <c r="E73" s="38"/>
      <c r="F73" s="97">
        <f>F74</f>
        <v>30000</v>
      </c>
      <c r="G73" s="97">
        <f>G74</f>
        <v>30000</v>
      </c>
    </row>
    <row r="74" spans="1:7" s="88" customFormat="1" ht="34.5" customHeight="1" x14ac:dyDescent="0.25">
      <c r="A74" s="99" t="s">
        <v>172</v>
      </c>
      <c r="B74" s="100">
        <v>996</v>
      </c>
      <c r="C74" s="100">
        <v>1001</v>
      </c>
      <c r="D74" s="101" t="s">
        <v>194</v>
      </c>
      <c r="E74" s="38">
        <v>321</v>
      </c>
      <c r="F74" s="102">
        <f>F75</f>
        <v>30000</v>
      </c>
      <c r="G74" s="102">
        <f>G75</f>
        <v>30000</v>
      </c>
    </row>
    <row r="75" spans="1:7" s="88" customFormat="1" x14ac:dyDescent="0.25">
      <c r="A75" s="99" t="s">
        <v>168</v>
      </c>
      <c r="B75" s="100">
        <v>996</v>
      </c>
      <c r="C75" s="100">
        <v>1001</v>
      </c>
      <c r="D75" s="101" t="s">
        <v>194</v>
      </c>
      <c r="E75" s="38">
        <v>321</v>
      </c>
      <c r="F75" s="102">
        <v>30000</v>
      </c>
      <c r="G75" s="102">
        <v>30000</v>
      </c>
    </row>
    <row r="76" spans="1:7" x14ac:dyDescent="0.25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160</v>
      </c>
      <c r="B78" s="87"/>
      <c r="C78" s="87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 x14ac:dyDescent="0.35">
      <c r="A2" s="50" t="s">
        <v>151</v>
      </c>
    </row>
    <row r="3" spans="1:8" x14ac:dyDescent="0.35">
      <c r="A3" s="52"/>
      <c r="B3" s="52"/>
      <c r="C3" s="52" t="s">
        <v>149</v>
      </c>
      <c r="D3" s="52">
        <v>2015</v>
      </c>
      <c r="E3" s="52">
        <v>2016</v>
      </c>
      <c r="F3" s="52"/>
      <c r="G3" s="52"/>
      <c r="H3" s="52"/>
    </row>
    <row r="4" spans="1:8" s="51" customFormat="1" x14ac:dyDescent="0.35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 x14ac:dyDescent="0.35">
      <c r="A5" s="52"/>
      <c r="B5" s="52"/>
      <c r="C5" s="52"/>
      <c r="D5" s="52"/>
      <c r="E5" s="52"/>
      <c r="F5" s="52"/>
      <c r="G5" s="52"/>
      <c r="H5" s="52"/>
    </row>
    <row r="6" spans="1:8" x14ac:dyDescent="0.35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 x14ac:dyDescent="0.35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 x14ac:dyDescent="0.35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 x14ac:dyDescent="0.35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 x14ac:dyDescent="0.35">
      <c r="A10" s="52"/>
      <c r="B10" s="52"/>
      <c r="C10" s="52"/>
      <c r="D10" s="52"/>
      <c r="E10" s="52"/>
      <c r="F10" s="52"/>
      <c r="G10" s="52"/>
      <c r="H10" s="52"/>
    </row>
    <row r="11" spans="1:8" s="51" customFormat="1" x14ac:dyDescent="0.35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 x14ac:dyDescent="0.35">
      <c r="A12" s="52"/>
      <c r="B12" s="52"/>
      <c r="C12" s="52"/>
      <c r="D12" s="52"/>
      <c r="E12" s="52"/>
      <c r="F12" s="52"/>
      <c r="G12" s="52"/>
      <c r="H12" s="52"/>
    </row>
    <row r="13" spans="1:8" x14ac:dyDescent="0.35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 x14ac:dyDescent="0.35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 x14ac:dyDescent="0.35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 x14ac:dyDescent="0.35">
      <c r="A16" s="52"/>
      <c r="B16" s="52"/>
      <c r="C16" s="52"/>
      <c r="D16" s="52"/>
      <c r="E16" s="52"/>
      <c r="F16" s="52"/>
      <c r="G16" s="52"/>
      <c r="H16" s="52"/>
    </row>
    <row r="17" spans="1:8" s="51" customFormat="1" x14ac:dyDescent="0.35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 x14ac:dyDescent="0.35">
      <c r="A18" s="52"/>
      <c r="B18" s="52"/>
      <c r="C18" s="52"/>
      <c r="D18" s="52"/>
      <c r="E18" s="52"/>
      <c r="F18" s="52"/>
      <c r="G18" s="52"/>
      <c r="H18" s="52"/>
    </row>
    <row r="19" spans="1:8" s="51" customFormat="1" x14ac:dyDescent="0.35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 x14ac:dyDescent="0.35">
      <c r="A20" s="52"/>
      <c r="B20" s="52"/>
      <c r="C20" s="52"/>
      <c r="D20" s="52"/>
      <c r="E20" s="52"/>
      <c r="F20" s="52"/>
      <c r="G20" s="52"/>
      <c r="H20" s="52"/>
    </row>
    <row r="21" spans="1:8" x14ac:dyDescent="0.35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 x14ac:dyDescent="0.35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 x14ac:dyDescent="0.35">
      <c r="A23" s="52"/>
      <c r="B23" s="52"/>
      <c r="C23" s="52"/>
      <c r="D23" s="52"/>
      <c r="E23" s="52"/>
      <c r="F23" s="52"/>
      <c r="G23" s="52"/>
      <c r="H23" s="52"/>
    </row>
    <row r="24" spans="1:8" s="51" customFormat="1" x14ac:dyDescent="0.35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 x14ac:dyDescent="0.35">
      <c r="A25" s="52"/>
      <c r="B25" s="52"/>
      <c r="C25" s="52"/>
      <c r="D25" s="52"/>
      <c r="E25" s="52"/>
      <c r="F25" s="52"/>
      <c r="G25" s="52"/>
      <c r="H25" s="52"/>
    </row>
    <row r="26" spans="1:8" s="51" customFormat="1" x14ac:dyDescent="0.35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 x14ac:dyDescent="0.35">
      <c r="A27" s="52"/>
      <c r="B27" s="52"/>
      <c r="C27" s="52"/>
      <c r="D27" s="52"/>
      <c r="E27" s="52"/>
      <c r="F27" s="52"/>
      <c r="G27" s="52"/>
      <c r="H27" s="52"/>
    </row>
    <row r="28" spans="1:8" x14ac:dyDescent="0.35">
      <c r="A28" s="52"/>
      <c r="B28" s="52"/>
      <c r="C28" s="52"/>
      <c r="D28" s="52"/>
      <c r="E28" s="52"/>
      <c r="F28" s="52"/>
      <c r="G28" s="52"/>
      <c r="H28" s="52"/>
    </row>
    <row r="29" spans="1:8" s="51" customFormat="1" x14ac:dyDescent="0.35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 x14ac:dyDescent="0.35">
      <c r="A30" s="52"/>
      <c r="B30" s="52"/>
      <c r="C30" s="52"/>
      <c r="D30" s="52"/>
      <c r="E30" s="52"/>
      <c r="F30" s="52"/>
      <c r="G30" s="52"/>
      <c r="H30" s="52"/>
    </row>
    <row r="31" spans="1:8" s="51" customFormat="1" x14ac:dyDescent="0.35">
      <c r="A31" s="53" t="s">
        <v>150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 x14ac:dyDescent="0.35">
      <c r="A32" s="52"/>
      <c r="B32" s="52"/>
      <c r="C32" s="52"/>
      <c r="D32" s="52"/>
      <c r="E32" s="52"/>
      <c r="F32" s="52"/>
      <c r="G32" s="52"/>
      <c r="H32" s="52"/>
    </row>
    <row r="33" spans="1:8" x14ac:dyDescent="0.35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приложение 3 2015-2016</vt:lpstr>
      <vt:lpstr>приложение </vt:lpstr>
      <vt:lpstr>Приложение 3 </vt:lpstr>
      <vt:lpstr>Приложение 8 2014-2016</vt:lpstr>
      <vt:lpstr>Приложение 5 </vt:lpstr>
      <vt:lpstr>Приложение 10</vt:lpstr>
      <vt:lpstr>приложение 7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2023-05-17T07:04:48Z</dcterms:modified>
</cp:coreProperties>
</file>