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F22CCF6-49B1-47F1-8955-DA994E6B08C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приложение 1 " sheetId="34" r:id="rId1"/>
    <sheet name="приложение 3 2015-2016" sheetId="5" state="hidden" r:id="rId2"/>
    <sheet name="приложение " sheetId="28" state="hidden" r:id="rId3"/>
    <sheet name="Приложение 8 2014-2016" sheetId="16" state="hidden" r:id="rId4"/>
    <sheet name="Приложение 10" sheetId="15" state="hidden" r:id="rId5"/>
    <sheet name="Приложение 12" sheetId="21" state="hidden" r:id="rId6"/>
    <sheet name="Лист1" sheetId="24" state="hidden" r:id="rId7"/>
    <sheet name="Лист2" sheetId="37" r:id="rId8"/>
  </sheets>
  <definedNames>
    <definedName name="_xlnm.Print_Area" localSheetId="2">'приложение '!$A$1:$C$12</definedName>
    <definedName name="_xlnm.Print_Area" localSheetId="0">'приложение 1 '!$A$1:$E$73</definedName>
    <definedName name="_xlnm.Print_Area" localSheetId="4">'Приложение 10'!$A$1:$F$91</definedName>
    <definedName name="_xlnm.Print_Area" localSheetId="5">'Приложение 12'!$A$1:$H$80</definedName>
    <definedName name="_xlnm.Print_Area" localSheetId="1">'приложение 3 2015-2016'!$A$1:$E$56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34" l="1"/>
  <c r="C45" i="34"/>
  <c r="C44" i="34" s="1"/>
  <c r="C62" i="34" l="1"/>
  <c r="C42" i="34" l="1"/>
  <c r="C41" i="34" s="1"/>
  <c r="C17" i="34"/>
  <c r="C67" i="34" l="1"/>
  <c r="C66" i="34" s="1"/>
  <c r="E66" i="34"/>
  <c r="D66" i="34"/>
  <c r="D12" i="34"/>
  <c r="D11" i="34" s="1"/>
  <c r="E12" i="34"/>
  <c r="E11" i="34" s="1"/>
  <c r="C12" i="34"/>
  <c r="C11" i="34" s="1"/>
  <c r="D16" i="34"/>
  <c r="C16" i="34"/>
  <c r="E17" i="34"/>
  <c r="E16" i="34" s="1"/>
  <c r="E22" i="34"/>
  <c r="C26" i="34"/>
  <c r="D27" i="34"/>
  <c r="D26" i="34" s="1"/>
  <c r="E27" i="34"/>
  <c r="E26" i="34" s="1"/>
  <c r="D30" i="34"/>
  <c r="E30" i="34"/>
  <c r="D34" i="34"/>
  <c r="D33" i="34" s="1"/>
  <c r="E34" i="34"/>
  <c r="E33" i="34" s="1"/>
  <c r="C54" i="34"/>
  <c r="C53" i="34" s="1"/>
  <c r="D57" i="34"/>
  <c r="E57" i="34"/>
  <c r="C57" i="34"/>
  <c r="C64" i="34"/>
  <c r="C61" i="34" s="1"/>
  <c r="D64" i="34"/>
  <c r="D61" i="34" s="1"/>
  <c r="D52" i="34" s="1"/>
  <c r="D51" i="34" s="1"/>
  <c r="E64" i="34"/>
  <c r="E61" i="34" s="1"/>
  <c r="E52" i="34" s="1"/>
  <c r="E51" i="34" s="1"/>
  <c r="D25" i="34" l="1"/>
  <c r="D10" i="34" s="1"/>
  <c r="D69" i="34" s="1"/>
  <c r="E25" i="34"/>
  <c r="E10" i="34" s="1"/>
  <c r="E69" i="34" s="1"/>
  <c r="C52" i="34"/>
  <c r="C51" i="34" s="1"/>
  <c r="C25" i="34"/>
  <c r="C10" i="34" s="1"/>
  <c r="E19" i="24" l="1"/>
  <c r="D19" i="24"/>
  <c r="C19" i="24"/>
  <c r="E13" i="24"/>
  <c r="D13" i="24"/>
  <c r="C13" i="24"/>
  <c r="E4" i="24"/>
  <c r="D4" i="24"/>
  <c r="C4" i="24"/>
  <c r="G74" i="21"/>
  <c r="F74" i="21"/>
  <c r="G70" i="21"/>
  <c r="F70" i="21"/>
  <c r="G66" i="21"/>
  <c r="F66" i="21"/>
  <c r="G62" i="21"/>
  <c r="F62" i="21"/>
  <c r="G60" i="21"/>
  <c r="F60" i="21"/>
  <c r="G58" i="21"/>
  <c r="F58" i="21"/>
  <c r="G56" i="21"/>
  <c r="F56" i="21"/>
  <c r="G54" i="21"/>
  <c r="F54" i="21"/>
  <c r="F53" i="21" s="1"/>
  <c r="G52" i="21" s="1"/>
  <c r="F52" i="21" s="1"/>
  <c r="G53" i="21"/>
  <c r="G50" i="21"/>
  <c r="F50" i="21"/>
  <c r="G46" i="21"/>
  <c r="F46" i="21"/>
  <c r="G44" i="21"/>
  <c r="F44" i="21"/>
  <c r="G43" i="21"/>
  <c r="G49" i="21" l="1"/>
  <c r="F49" i="21" s="1"/>
  <c r="G48" i="21" s="1"/>
  <c r="F48" i="21" s="1"/>
  <c r="G73" i="21"/>
  <c r="G65" i="21"/>
  <c r="F65" i="21" s="1"/>
  <c r="G64" i="21" s="1"/>
  <c r="F64" i="21" s="1"/>
  <c r="F73" i="21"/>
  <c r="F43" i="21"/>
  <c r="G42" i="21" s="1"/>
  <c r="F42" i="21"/>
  <c r="G39" i="21"/>
  <c r="F39" i="21"/>
  <c r="G34" i="21"/>
  <c r="F34" i="21"/>
  <c r="G32" i="21"/>
  <c r="F32" i="21"/>
  <c r="G28" i="21"/>
  <c r="F28" i="21"/>
  <c r="G26" i="21"/>
  <c r="F26" i="21"/>
  <c r="G18" i="21"/>
  <c r="F18" i="21"/>
  <c r="G15" i="21"/>
  <c r="F15" i="21"/>
  <c r="F85" i="15"/>
  <c r="E85" i="15"/>
  <c r="F84" i="15" s="1"/>
  <c r="E84" i="15" s="1"/>
  <c r="F82" i="15"/>
  <c r="F81" i="15" s="1"/>
  <c r="E82" i="15"/>
  <c r="E81" i="15" s="1"/>
  <c r="F79" i="15"/>
  <c r="E79" i="15"/>
  <c r="F76" i="15"/>
  <c r="E76" i="15"/>
  <c r="F75" i="15" s="1"/>
  <c r="E75" i="15" s="1"/>
  <c r="F73" i="15"/>
  <c r="E73" i="15"/>
  <c r="F70" i="15"/>
  <c r="E70" i="15"/>
  <c r="F69" i="15" s="1"/>
  <c r="E69" i="15" s="1"/>
  <c r="F67" i="15"/>
  <c r="E67" i="15"/>
  <c r="F65" i="15"/>
  <c r="E65" i="15"/>
  <c r="E64" i="15" s="1"/>
  <c r="F64" i="15"/>
  <c r="F62" i="15"/>
  <c r="E62" i="15"/>
  <c r="F59" i="15"/>
  <c r="E59" i="15"/>
  <c r="F56" i="15"/>
  <c r="E56" i="15"/>
  <c r="F53" i="15"/>
  <c r="E53" i="15"/>
  <c r="F51" i="15"/>
  <c r="E51" i="15"/>
  <c r="F48" i="15"/>
  <c r="E48" i="15"/>
  <c r="F46" i="15"/>
  <c r="E46" i="15"/>
  <c r="F42" i="15"/>
  <c r="F41" i="15" s="1"/>
  <c r="E41" i="15" s="1"/>
  <c r="E42" i="15"/>
  <c r="F39" i="15"/>
  <c r="E39" i="15"/>
  <c r="F36" i="15"/>
  <c r="E36" i="15"/>
  <c r="F33" i="15"/>
  <c r="E33" i="15"/>
  <c r="F31" i="15"/>
  <c r="E31" i="15"/>
  <c r="F29" i="15"/>
  <c r="E29" i="15"/>
  <c r="F26" i="15"/>
  <c r="E26" i="15"/>
  <c r="F25" i="15"/>
  <c r="E25" i="15"/>
  <c r="F22" i="15"/>
  <c r="E22" i="15"/>
  <c r="F19" i="15"/>
  <c r="E19" i="15"/>
  <c r="F16" i="15"/>
  <c r="F14" i="15"/>
  <c r="E14" i="15"/>
  <c r="F13" i="15"/>
  <c r="E13" i="15"/>
  <c r="D32" i="16"/>
  <c r="C32" i="16"/>
  <c r="D29" i="16"/>
  <c r="C29" i="16"/>
  <c r="D26" i="16"/>
  <c r="C26" i="16"/>
  <c r="D24" i="16"/>
  <c r="C24" i="16"/>
  <c r="D21" i="16"/>
  <c r="C21" i="16"/>
  <c r="D19" i="16"/>
  <c r="C19" i="16"/>
  <c r="D12" i="16"/>
  <c r="D34" i="16" s="1"/>
  <c r="C12" i="16"/>
  <c r="F50" i="15" l="1"/>
  <c r="E50" i="15" s="1"/>
  <c r="F21" i="15"/>
  <c r="E21" i="15" s="1"/>
  <c r="F55" i="15"/>
  <c r="E55" i="15" s="1"/>
  <c r="C34" i="16"/>
  <c r="F61" i="15"/>
  <c r="E61" i="15" s="1"/>
  <c r="F18" i="15"/>
  <c r="E18" i="15" s="1"/>
  <c r="F38" i="15"/>
  <c r="E38" i="15" s="1"/>
  <c r="F58" i="15"/>
  <c r="E58" i="15" s="1"/>
  <c r="F72" i="15"/>
  <c r="E72" i="15" s="1"/>
  <c r="F78" i="15"/>
  <c r="E78" i="15" s="1"/>
  <c r="G14" i="21"/>
  <c r="G25" i="21"/>
  <c r="F25" i="21" s="1"/>
  <c r="G31" i="21"/>
  <c r="F31" i="21" s="1"/>
  <c r="G38" i="21"/>
  <c r="F38" i="21" s="1"/>
  <c r="G37" i="21" s="1"/>
  <c r="F37" i="21" s="1"/>
  <c r="F14" i="21" l="1"/>
  <c r="G13" i="21"/>
  <c r="F87" i="15"/>
  <c r="E87" i="15" s="1"/>
  <c r="F13" i="21" l="1"/>
  <c r="F76" i="21" s="1"/>
  <c r="G76" i="21"/>
  <c r="D45" i="5"/>
  <c r="C45" i="5"/>
  <c r="D42" i="5"/>
  <c r="C39" i="5"/>
  <c r="D38" i="5"/>
  <c r="D34" i="5"/>
  <c r="D31" i="5"/>
  <c r="C31" i="5"/>
  <c r="C30" i="5" s="1"/>
  <c r="D30" i="5"/>
  <c r="D27" i="5"/>
  <c r="D21" i="5"/>
  <c r="C21" i="5"/>
  <c r="D16" i="5"/>
  <c r="C16" i="5"/>
  <c r="C15" i="5" s="1"/>
  <c r="D13" i="5"/>
  <c r="C13" i="5"/>
  <c r="C38" i="5" l="1"/>
  <c r="D37" i="5" s="1"/>
  <c r="C37" i="5" s="1"/>
  <c r="D12" i="5"/>
  <c r="C12" i="5" s="1"/>
  <c r="D11" i="5" s="1"/>
  <c r="D15" i="5"/>
  <c r="E31" i="24"/>
  <c r="D31" i="24"/>
  <c r="C31" i="24"/>
  <c r="C11" i="5" l="1"/>
  <c r="C49" i="5" s="1"/>
  <c r="D49" i="5"/>
</calcChain>
</file>

<file path=xl/sharedStrings.xml><?xml version="1.0" encoding="utf-8"?>
<sst xmlns="http://schemas.openxmlformats.org/spreadsheetml/2006/main" count="634" uniqueCount="288">
  <si>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</si>
  <si>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</si>
  <si>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</si>
  <si>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</si>
  <si>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</si>
  <si>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</si>
  <si>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</si>
  <si>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</si>
  <si>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</si>
  <si>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</si>
  <si>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</si>
  <si>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</si>
  <si>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</si>
  <si>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</si>
  <si>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</si>
  <si>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</si>
  <si>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</si>
  <si>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</si>
  <si>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</si>
  <si>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</si>
  <si>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</si>
  <si>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</si>
  <si>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</si>
  <si>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</si>
  <si>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</si>
  <si>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</si>
  <si>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</si>
  <si>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</si>
  <si>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</si>
  <si>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</si>
  <si>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</si>
  <si>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</si>
  <si>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</si>
  <si>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</si>
  <si>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</si>
  <si>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</si>
  <si>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</si>
  <si>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</si>
  <si>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</si>
  <si>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</si>
  <si>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</si>
  <si>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</si>
  <si>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</si>
  <si>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</si>
  <si>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</si>
  <si>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</si>
  <si>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</si>
  <si>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</si>
  <si>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</si>
  <si>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</si>
  <si>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</si>
  <si>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</si>
  <si>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</si>
  <si>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</si>
  <si>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</si>
  <si>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</si>
  <si>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</si>
  <si>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</si>
  <si>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</si>
  <si>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</si>
  <si>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</si>
  <si>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</si>
  <si>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</si>
  <si>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</si>
  <si>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</si>
  <si>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</si>
  <si>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</si>
  <si>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</si>
  <si>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</si>
  <si>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</si>
  <si>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</si>
  <si>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</si>
  <si>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</si>
  <si>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</si>
  <si>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</si>
  <si>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</si>
  <si>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</si>
  <si>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</si>
  <si>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</si>
  <si>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</si>
  <si>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</si>
  <si>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</si>
  <si>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</si>
  <si>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</si>
  <si>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</si>
  <si>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</si>
  <si>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</si>
  <si>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</si>
  <si>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</si>
  <si>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</si>
  <si>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</si>
  <si>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</si>
  <si>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</si>
  <si>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</si>
  <si>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</si>
  <si>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</si>
  <si>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</si>
  <si>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</si>
  <si>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</si>
  <si>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</si>
  <si>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</si>
  <si>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</si>
  <si>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</si>
  <si>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</si>
  <si>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</si>
  <si>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</si>
  <si>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</si>
  <si>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</si>
  <si>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</si>
  <si>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</si>
  <si>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</si>
  <si>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</si>
  <si>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</si>
  <si>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</si>
  <si>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</si>
  <si>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</si>
  <si>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</si>
  <si>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</si>
  <si>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</si>
  <si>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</si>
  <si>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</si>
  <si>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</si>
  <si>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</si>
  <si>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</si>
  <si>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</si>
  <si>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</si>
  <si>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</si>
  <si>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</si>
  <si>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</si>
  <si>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</si>
  <si>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</si>
  <si>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</si>
  <si>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</si>
  <si>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</si>
  <si>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</si>
  <si>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</si>
  <si>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</si>
  <si>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</si>
  <si>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</si>
  <si>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</si>
  <si>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</si>
  <si>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</si>
  <si>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</si>
  <si>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</si>
  <si>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</si>
  <si>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</si>
  <si>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</si>
  <si>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</si>
  <si>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</si>
  <si>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</si>
  <si>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</si>
  <si>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</si>
  <si>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</si>
  <si>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</si>
  <si>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</si>
  <si>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</si>
  <si>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</si>
  <si>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</si>
  <si>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</si>
  <si>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</si>
  <si>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</si>
  <si>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</si>
  <si>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</si>
  <si>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</si>
  <si>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</si>
  <si>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</si>
  <si>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</si>
  <si>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</si>
  <si>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</si>
  <si>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</si>
  <si>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</si>
  <si>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</si>
  <si>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</si>
  <si>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</si>
  <si>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</si>
  <si>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</si>
  <si>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</si>
  <si>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</si>
  <si>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</si>
  <si>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</si>
  <si>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</si>
  <si>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</si>
  <si>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</si>
  <si>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</si>
  <si>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</si>
  <si>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</si>
  <si>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</si>
  <si>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</si>
  <si>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</si>
  <si>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</si>
  <si>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</si>
  <si>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</si>
  <si>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</si>
  <si>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</si>
  <si>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</si>
  <si>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</si>
  <si>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</si>
  <si>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</si>
  <si>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</si>
  <si>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</si>
  <si>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</si>
  <si>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</si>
  <si>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</si>
  <si>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</si>
  <si>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</si>
  <si>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</si>
  <si>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</si>
  <si>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</si>
  <si>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</si>
  <si>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</si>
  <si>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</si>
  <si>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</si>
  <si>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</si>
  <si>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9020100000</t>
  </si>
  <si>
    <t>9020180190</t>
  </si>
  <si>
    <t>90А673150</t>
  </si>
  <si>
    <t>7702288060</t>
  </si>
  <si>
    <t>Сумма 2019 год</t>
  </si>
  <si>
    <t>Сумма 2020 год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</si>
  <si>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</si>
  <si>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</si>
  <si>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</si>
  <si>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                          " О бюджете  Червянского муниципального образования"</t>
  </si>
  <si>
    <t xml:space="preserve"> 1 03 02230 01 0000 110</t>
  </si>
  <si>
    <t>1 03 02240 01 0000 110</t>
  </si>
  <si>
    <t>1 03 02250 01 0000 110</t>
  </si>
  <si>
    <t>1 03 02260 01 0000 110</t>
  </si>
  <si>
    <t>1 06 06030 00 0000 110</t>
  </si>
  <si>
    <t xml:space="preserve">Прочие межбюджетные трансферты, передаваемые бюджетам </t>
  </si>
  <si>
    <t>Прочие межбюджетные трансферты, передаваемые бюджетам сельских поселений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</si>
  <si>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</si>
  <si>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</si>
  <si>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 1 06 06043 10 2000 110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</si>
  <si>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</si>
  <si>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</si>
  <si>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 xml:space="preserve">                                                    Приложение 1</t>
  </si>
  <si>
    <t xml:space="preserve">                                                                                                   Приложение 4</t>
  </si>
  <si>
    <t xml:space="preserve">                                   на 2020 год и на плановый период 2021-2022 годов.</t>
  </si>
  <si>
    <t>ПЕРЕЧЕНЬ ГЛАВНЫХ РАСПОРЯДИТЕЛЕЙ БЮДЖЕТНЫХ СРЕДСТВ БЮДЖЕТА ЧЕРВЯНСКОГО МУНИЦИПАЛЬНОГО ОБРАЗОВАНИЯ НА 2020 ГОД И ПЛАНОВЫЙ ПЕРИОД 2021-2022 ГОДОВ</t>
  </si>
  <si>
    <t xml:space="preserve"> 2 02 15001 10 0000 150</t>
  </si>
  <si>
    <t xml:space="preserve"> 2 02 30000 00 0000 150</t>
  </si>
  <si>
    <t xml:space="preserve"> 2 02 35118 00 0000 150</t>
  </si>
  <si>
    <t xml:space="preserve"> 2 02 35118 10 0000 150</t>
  </si>
  <si>
    <t>2 02 30024 00 0000 150</t>
  </si>
  <si>
    <t>2 02 30024 10 0000 150</t>
  </si>
  <si>
    <t xml:space="preserve"> 2 02 40000 00 0000 150</t>
  </si>
  <si>
    <t xml:space="preserve"> 2 02 49999 00 0000 150</t>
  </si>
  <si>
    <t xml:space="preserve"> 2 02 49999 10 0000 150</t>
  </si>
  <si>
    <t>2 02 29999 10 0000 150</t>
  </si>
  <si>
    <t>2 02 10000 00 0000 150</t>
  </si>
  <si>
    <t xml:space="preserve">                                                         Решению Думы от 26.12.2019 года № 90 </t>
  </si>
  <si>
    <t>ДОХОДЫ ОТ ОКАЗАНИЯ ПЛАТНЫХ УСЛУГ (РАБОТ) И КОМПЕНСАЦИИ ЗАТРАТ ГОСУДАРСТВА</t>
  </si>
  <si>
    <t xml:space="preserve"> 1 13 00000 00 0000 000</t>
  </si>
  <si>
    <t xml:space="preserve">Доходы от оказания платных услуг (работ) 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</si>
  <si>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</si>
  <si>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</si>
  <si>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</si>
  <si>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сельских поселений</t>
  </si>
  <si>
    <t xml:space="preserve"> 1 13 01995 10 0000 130</t>
  </si>
  <si>
    <t>Глава Бунбуйского муниципального образования</t>
  </si>
  <si>
    <t>С.П. Левшаков</t>
  </si>
  <si>
    <t xml:space="preserve">                " О местном бюджете Бунбуйского муниципального образования </t>
  </si>
  <si>
    <t xml:space="preserve"> 2 02 16001 10 0000 150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</si>
  <si>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</si>
  <si>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Доходы, получаемые в виде арендной либо иной платы за передачу в возмездное пользование   государственного и муниципального имущества(за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</si>
  <si>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</si>
  <si>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              на 2024 год и на плановый период 2025 и 2026 годов"</t>
  </si>
  <si>
    <t xml:space="preserve">ПРОГНОЗИРУЕМЫЕ ДОХОДЫ МЕСТНОГО БЮДЖЕТА БУНБУЙСКОГО МУНИЦИПАЛЬНОГО ОБРАЗОВАНИЯ НА 2024 ГОД ПО КЛАССИФИКАЦИИ ДОХОДОВ БЮДЖЕТОВ РФ </t>
  </si>
  <si>
    <t>Сумма на 2024 год</t>
  </si>
  <si>
    <t>Прочие субсидии бюджетам сельских поселений (субсидии на реализацию мероприятий перечня проектов народных инициатив)</t>
  </si>
  <si>
    <t xml:space="preserve">Прочие субсидии бюджетам сельских поселений (субсидия на обеспечение развития и укрепления материально- технической базы домов культуры в населенных пунктах с численностью жителей до 50 тыс.человек </t>
  </si>
  <si>
    <t xml:space="preserve"> 1 11 05013 05 0000 120</t>
  </si>
  <si>
    <t>1 16 00000 00 0000 000</t>
  </si>
  <si>
    <t>Административные штрафы, установленные законами субъектов Российской Федерации об административных 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</si>
  <si>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</si>
  <si>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</si>
  <si>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</si>
  <si>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ШТРАФЫ, САНКЦИИ, ВОЗМЕЩЕНИЕ УЩЕРБА</t>
  </si>
  <si>
    <t xml:space="preserve">Дотации бюджетам сельских поселений на выравнивание бюджетной обеспеченности из бюджетов муниципальных районов </t>
  </si>
  <si>
    <t xml:space="preserve">                                                                 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</si>
  <si>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</si>
  <si>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1 01 02030 01 0000 110</t>
  </si>
  <si>
    <t>НАЛОГИ НА СОВОКУПНЫЙ ДОХОД</t>
  </si>
  <si>
    <t xml:space="preserve"> 1 05 00000 00 0000 000</t>
  </si>
  <si>
    <t>Единый сельскохозяйственный налог</t>
  </si>
  <si>
    <t xml:space="preserve"> 1 05 03000 01 0000 110</t>
  </si>
  <si>
    <t xml:space="preserve"> 1 05 03010 01 0000 110</t>
  </si>
  <si>
    <t>к Решению Думы Бунбуйского МО от  29.08.2024г №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</si>
</sst>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?"/>
  </numFmts>
  <fonts count="3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1" fillId="4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3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Fill="1" applyBorder="1"/>
    <xf numFmtId="167" fontId="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9" fillId="3" borderId="3" xfId="0" applyNumberFormat="1" applyFont="1" applyFill="1" applyBorder="1" applyAlignment="1">
      <alignment horizontal="center" vertical="center" wrapText="1" readingOrder="1"/>
    </xf>
    <xf numFmtId="167" fontId="9" fillId="3" borderId="3" xfId="2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49" fontId="9" fillId="3" borderId="3" xfId="0" applyNumberFormat="1" applyFont="1" applyFill="1" applyBorder="1" applyAlignment="1">
      <alignment horizontal="center" vertical="center" wrapText="1" readingOrder="1"/>
    </xf>
    <xf numFmtId="49" fontId="5" fillId="0" borderId="0" xfId="2" applyNumberFormat="1" applyFont="1" applyFill="1" applyBorder="1" applyAlignment="1"/>
    <xf numFmtId="49" fontId="5" fillId="0" borderId="0" xfId="0" applyNumberFormat="1" applyFont="1" applyFill="1" applyBorder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top" wrapText="1"/>
    </xf>
    <xf numFmtId="39" fontId="10" fillId="3" borderId="3" xfId="2" applyNumberFormat="1" applyFont="1" applyFill="1" applyBorder="1" applyAlignment="1">
      <alignment horizontal="right" vertical="center" wrapText="1" readingOrder="1"/>
    </xf>
    <xf numFmtId="39" fontId="5" fillId="0" borderId="3" xfId="2" applyNumberFormat="1" applyFont="1" applyFill="1" applyBorder="1" applyAlignment="1">
      <alignment horizontal="right" vertical="center" wrapText="1" readingOrder="1"/>
    </xf>
    <xf numFmtId="168" fontId="5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39" fontId="5" fillId="0" borderId="2" xfId="2" applyNumberFormat="1" applyFont="1" applyFill="1" applyBorder="1" applyAlignment="1">
      <alignment horizontal="right" vertical="center" wrapText="1" readingOrder="1"/>
    </xf>
    <xf numFmtId="0" fontId="4" fillId="2" borderId="2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left" vertical="top" wrapText="1" readingOrder="1"/>
    </xf>
    <xf numFmtId="49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left" vertical="top" wrapText="1" readingOrder="1"/>
    </xf>
    <xf numFmtId="49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center" vertical="center" wrapText="1" readingOrder="1"/>
    </xf>
    <xf numFmtId="49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39" fontId="5" fillId="3" borderId="3" xfId="2" applyNumberFormat="1" applyFont="1" applyFill="1" applyBorder="1" applyAlignment="1">
      <alignment horizontal="right" vertical="center" wrapText="1" readingOrder="1"/>
    </xf>
    <xf numFmtId="39" fontId="4" fillId="0" borderId="3" xfId="2" applyNumberFormat="1" applyFont="1" applyFill="1" applyBorder="1" applyAlignment="1">
      <alignment horizontal="right" vertical="center" wrapText="1" readingOrder="1"/>
    </xf>
    <xf numFmtId="39" fontId="4" fillId="3" borderId="3" xfId="2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right" vertical="top" wrapText="1" readingOrder="1"/>
    </xf>
    <xf numFmtId="49" fontId="6" fillId="0" borderId="0" xfId="0" applyNumberFormat="1" applyFont="1" applyFill="1" applyBorder="1" applyAlignment="1">
      <alignment horizontal="right" vertical="top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0" fontId="12" fillId="0" borderId="0" xfId="0" applyFont="1"/>
    <xf numFmtId="0" fontId="13" fillId="0" borderId="0" xfId="0" applyFont="1"/>
    <xf numFmtId="0" fontId="12" fillId="0" borderId="2" xfId="0" applyFont="1" applyBorder="1"/>
    <xf numFmtId="0" fontId="13" fillId="0" borderId="2" xfId="0" applyFont="1" applyBorder="1"/>
    <xf numFmtId="0" fontId="5" fillId="3" borderId="3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2" xfId="0" applyNumberFormat="1" applyFont="1" applyFill="1" applyBorder="1" applyAlignment="1">
      <alignment horizontal="left" vertical="top" wrapText="1" readingOrder="1"/>
    </xf>
    <xf numFmtId="0" fontId="15" fillId="2" borderId="0" xfId="1" applyFont="1" applyFill="1"/>
    <xf numFmtId="0" fontId="15" fillId="2" borderId="0" xfId="1" applyFont="1" applyFill="1" applyAlignment="1"/>
    <xf numFmtId="0" fontId="14" fillId="0" borderId="0" xfId="0" applyFont="1"/>
    <xf numFmtId="0" fontId="15" fillId="2" borderId="0" xfId="1" applyFont="1" applyFill="1" applyAlignment="1">
      <alignment horizontal="right"/>
    </xf>
    <xf numFmtId="0" fontId="16" fillId="2" borderId="2" xfId="1" applyFont="1" applyFill="1" applyBorder="1" applyAlignment="1">
      <alignment horizontal="center" vertical="center" wrapText="1"/>
    </xf>
    <xf numFmtId="3" fontId="16" fillId="2" borderId="2" xfId="1" applyNumberFormat="1" applyFont="1" applyFill="1" applyBorder="1" applyAlignment="1" applyProtection="1">
      <alignment horizontal="left" vertical="top" wrapText="1"/>
      <protection locked="0"/>
    </xf>
    <xf numFmtId="3" fontId="16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/>
      <protection locked="0"/>
    </xf>
    <xf numFmtId="3" fontId="15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/>
      <protection locked="0"/>
    </xf>
    <xf numFmtId="3" fontId="15" fillId="2" borderId="2" xfId="0" applyNumberFormat="1" applyFont="1" applyFill="1" applyBorder="1" applyAlignment="1" applyProtection="1">
      <alignment horizontal="center" vertical="center" wrapText="1"/>
    </xf>
    <xf numFmtId="3" fontId="15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16" fillId="2" borderId="2" xfId="0" applyNumberFormat="1" applyFont="1" applyFill="1" applyBorder="1" applyAlignment="1" applyProtection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left" vertical="top" wrapText="1" indent="1"/>
    </xf>
    <xf numFmtId="0" fontId="15" fillId="2" borderId="2" xfId="0" applyFont="1" applyFill="1" applyBorder="1" applyAlignment="1">
      <alignment horizontal="left" vertical="top" wrapText="1" indent="2"/>
    </xf>
    <xf numFmtId="0" fontId="15" fillId="2" borderId="2" xfId="0" applyFont="1" applyFill="1" applyBorder="1" applyAlignment="1">
      <alignment horizontal="left" vertical="top" wrapText="1" indent="3"/>
    </xf>
    <xf numFmtId="0" fontId="15" fillId="0" borderId="2" xfId="0" applyFont="1" applyFill="1" applyBorder="1" applyAlignment="1">
      <alignment horizontal="left" vertical="top" wrapText="1" inden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0" borderId="2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left" vertical="top" wrapText="1"/>
      <protection locked="0"/>
    </xf>
    <xf numFmtId="167" fontId="15" fillId="2" borderId="0" xfId="3" applyNumberFormat="1" applyFont="1" applyFill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20" fillId="0" borderId="0" xfId="0" applyFont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horizontal="right" vertical="top" wrapText="1" readingOrder="1"/>
    </xf>
    <xf numFmtId="49" fontId="5" fillId="0" borderId="0" xfId="0" applyNumberFormat="1" applyFont="1" applyFill="1" applyBorder="1" applyAlignment="1">
      <alignment horizontal="righ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0" fillId="0" borderId="0" xfId="0" applyFont="1" applyBorder="1"/>
    <xf numFmtId="0" fontId="4" fillId="5" borderId="3" xfId="4" applyNumberFormat="1" applyFont="1" applyFill="1" applyBorder="1" applyAlignment="1">
      <alignment horizontal="left" vertical="top" wrapText="1" readingOrder="1"/>
    </xf>
    <xf numFmtId="0" fontId="4" fillId="5" borderId="3" xfId="4" applyNumberFormat="1" applyFont="1" applyFill="1" applyBorder="1" applyAlignment="1">
      <alignment horizontal="center" vertical="center" wrapText="1" readingOrder="1"/>
    </xf>
    <xf numFmtId="49" fontId="4" fillId="5" borderId="3" xfId="4" applyNumberFormat="1" applyFont="1" applyFill="1" applyBorder="1" applyAlignment="1">
      <alignment horizontal="center" vertical="center" wrapText="1" readingOrder="1"/>
    </xf>
    <xf numFmtId="39" fontId="4" fillId="5" borderId="3" xfId="4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5" fillId="5" borderId="3" xfId="4" applyNumberFormat="1" applyFont="1" applyFill="1" applyBorder="1" applyAlignment="1">
      <alignment horizontal="left" vertical="top" wrapText="1" readingOrder="1"/>
    </xf>
    <xf numFmtId="0" fontId="5" fillId="5" borderId="3" xfId="4" applyNumberFormat="1" applyFont="1" applyFill="1" applyBorder="1" applyAlignment="1">
      <alignment horizontal="center" vertical="center" wrapText="1" readingOrder="1"/>
    </xf>
    <xf numFmtId="49" fontId="5" fillId="5" borderId="3" xfId="4" applyNumberFormat="1" applyFont="1" applyFill="1" applyBorder="1" applyAlignment="1">
      <alignment horizontal="center" vertical="center" wrapText="1" readingOrder="1"/>
    </xf>
    <xf numFmtId="39" fontId="5" fillId="5" borderId="3" xfId="4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39" fontId="4" fillId="3" borderId="2" xfId="2" applyNumberFormat="1" applyFont="1" applyFill="1" applyBorder="1" applyAlignment="1">
      <alignment horizontal="right" vertical="center" wrapText="1" readingOrder="1"/>
    </xf>
    <xf numFmtId="39" fontId="20" fillId="0" borderId="0" xfId="0" applyNumberFormat="1" applyFont="1" applyBorder="1"/>
    <xf numFmtId="49" fontId="5" fillId="0" borderId="2" xfId="0" applyNumberFormat="1" applyFont="1" applyFill="1" applyBorder="1" applyAlignment="1">
      <alignment horizontal="center" vertical="center" wrapText="1" readingOrder="1"/>
    </xf>
    <xf numFmtId="39" fontId="5" fillId="3" borderId="2" xfId="2" applyNumberFormat="1" applyFont="1" applyFill="1" applyBorder="1" applyAlignment="1">
      <alignment horizontal="right" vertical="center" wrapText="1" readingOrder="1"/>
    </xf>
    <xf numFmtId="168" fontId="20" fillId="0" borderId="0" xfId="0" applyNumberFormat="1" applyFont="1" applyBorder="1"/>
    <xf numFmtId="0" fontId="4" fillId="3" borderId="2" xfId="0" applyNumberFormat="1" applyFont="1" applyFill="1" applyBorder="1" applyAlignment="1">
      <alignment horizontal="center" vertical="center" wrapText="1" readingOrder="1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164" fontId="22" fillId="0" borderId="0" xfId="0" applyNumberFormat="1" applyFont="1" applyFill="1" applyBorder="1" applyAlignment="1">
      <alignment horizontal="right"/>
    </xf>
    <xf numFmtId="170" fontId="22" fillId="0" borderId="0" xfId="0" applyNumberFormat="1" applyFont="1" applyFill="1" applyBorder="1" applyAlignment="1">
      <alignment horizontal="right"/>
    </xf>
    <xf numFmtId="0" fontId="23" fillId="2" borderId="0" xfId="1" applyFont="1" applyFill="1"/>
    <xf numFmtId="166" fontId="16" fillId="2" borderId="2" xfId="1" applyNumberFormat="1" applyFont="1" applyFill="1" applyBorder="1" applyAlignment="1">
      <alignment horizontal="center"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vertical="top" wrapText="1"/>
    </xf>
    <xf numFmtId="2" fontId="5" fillId="0" borderId="0" xfId="0" applyNumberFormat="1" applyFont="1"/>
    <xf numFmtId="167" fontId="6" fillId="3" borderId="3" xfId="2" applyNumberFormat="1" applyFont="1" applyFill="1" applyBorder="1" applyAlignment="1">
      <alignment horizontal="center" vertical="center" wrapText="1" readingOrder="1"/>
    </xf>
    <xf numFmtId="0" fontId="5" fillId="5" borderId="3" xfId="0" applyNumberFormat="1" applyFont="1" applyFill="1" applyBorder="1" applyAlignment="1">
      <alignment horizontal="left" vertical="top" wrapText="1" readingOrder="1"/>
    </xf>
    <xf numFmtId="49" fontId="5" fillId="7" borderId="3" xfId="0" applyNumberFormat="1" applyFont="1" applyFill="1" applyBorder="1" applyAlignment="1">
      <alignment horizontal="center" vertical="center" wrapText="1" readingOrder="1"/>
    </xf>
    <xf numFmtId="0" fontId="9" fillId="7" borderId="2" xfId="0" applyNumberFormat="1" applyFont="1" applyFill="1" applyBorder="1" applyAlignment="1">
      <alignment horizontal="center" vertical="center" wrapText="1" readingOrder="1"/>
    </xf>
    <xf numFmtId="0" fontId="5" fillId="7" borderId="3" xfId="0" applyNumberFormat="1" applyFont="1" applyFill="1" applyBorder="1" applyAlignment="1">
      <alignment horizontal="center" vertical="center" wrapText="1" readingOrder="1"/>
    </xf>
    <xf numFmtId="39" fontId="5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8" fillId="7" borderId="3" xfId="0" applyNumberFormat="1" applyFont="1" applyFill="1" applyBorder="1" applyAlignment="1">
      <alignment horizontal="left" vertical="top" wrapText="1" readingOrder="1"/>
    </xf>
    <xf numFmtId="49" fontId="4" fillId="7" borderId="3" xfId="0" applyNumberFormat="1" applyFont="1" applyFill="1" applyBorder="1" applyAlignment="1">
      <alignment horizontal="center" vertical="center" wrapText="1" readingOrder="1"/>
    </xf>
    <xf numFmtId="0" fontId="4" fillId="7" borderId="3" xfId="0" applyNumberFormat="1" applyFont="1" applyFill="1" applyBorder="1" applyAlignment="1">
      <alignment horizontal="center" vertical="center" wrapText="1" readingOrder="1"/>
    </xf>
    <xf numFmtId="39" fontId="4" fillId="7" borderId="3" xfId="2" applyNumberFormat="1" applyFont="1" applyFill="1" applyBorder="1" applyAlignment="1">
      <alignment horizontal="right" vertical="center" wrapText="1" readingOrder="1"/>
    </xf>
    <xf numFmtId="0" fontId="9" fillId="7" borderId="2" xfId="0" applyNumberFormat="1" applyFont="1" applyFill="1" applyBorder="1" applyAlignment="1">
      <alignment horizontal="left" vertical="top" wrapText="1" readingOrder="1"/>
    </xf>
    <xf numFmtId="0" fontId="15" fillId="6" borderId="2" xfId="0" applyFont="1" applyFill="1" applyBorder="1" applyAlignment="1">
      <alignment vertical="top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left" vertical="top" wrapText="1" indent="1"/>
    </xf>
    <xf numFmtId="3" fontId="16" fillId="0" borderId="2" xfId="0" applyNumberFormat="1" applyFont="1" applyFill="1" applyBorder="1" applyAlignment="1" applyProtection="1">
      <alignment horizontal="center" vertical="center" wrapText="1"/>
    </xf>
    <xf numFmtId="3" fontId="16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16" fillId="8" borderId="2" xfId="1" applyFont="1" applyFill="1" applyBorder="1" applyAlignment="1">
      <alignment horizontal="center" vertical="center" wrapText="1"/>
    </xf>
    <xf numFmtId="1" fontId="16" fillId="8" borderId="2" xfId="1" applyNumberFormat="1" applyFont="1" applyFill="1" applyBorder="1" applyAlignment="1">
      <alignment horizontal="center" vertical="center" wrapText="1"/>
    </xf>
    <xf numFmtId="166" fontId="16" fillId="8" borderId="2" xfId="1" applyNumberFormat="1" applyFont="1" applyFill="1" applyBorder="1" applyAlignment="1" applyProtection="1">
      <alignment horizontal="center" vertical="center" wrapText="1"/>
    </xf>
    <xf numFmtId="166" fontId="16" fillId="8" borderId="2" xfId="1" applyNumberFormat="1" applyFont="1" applyFill="1" applyBorder="1" applyAlignment="1">
      <alignment vertical="center"/>
    </xf>
    <xf numFmtId="166" fontId="15" fillId="8" borderId="2" xfId="1" applyNumberFormat="1" applyFont="1" applyFill="1" applyBorder="1" applyAlignment="1" applyProtection="1">
      <alignment horizontal="center" vertical="center" wrapText="1"/>
    </xf>
    <xf numFmtId="166" fontId="15" fillId="8" borderId="2" xfId="1" applyNumberFormat="1" applyFont="1" applyFill="1" applyBorder="1" applyAlignment="1">
      <alignment vertical="center"/>
    </xf>
    <xf numFmtId="166" fontId="15" fillId="8" borderId="2" xfId="0" applyNumberFormat="1" applyFont="1" applyFill="1" applyBorder="1" applyAlignment="1">
      <alignment vertical="center"/>
    </xf>
    <xf numFmtId="166" fontId="16" fillId="8" borderId="2" xfId="0" applyNumberFormat="1" applyFont="1" applyFill="1" applyBorder="1" applyAlignment="1" applyProtection="1">
      <alignment horizontal="center" vertical="center" wrapText="1"/>
    </xf>
    <xf numFmtId="166" fontId="16" fillId="8" borderId="2" xfId="0" applyNumberFormat="1" applyFont="1" applyFill="1" applyBorder="1" applyAlignment="1">
      <alignment vertical="center"/>
    </xf>
    <xf numFmtId="166" fontId="15" fillId="8" borderId="2" xfId="0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Alignment="1">
      <alignment horizontal="left" vertical="top"/>
    </xf>
    <xf numFmtId="0" fontId="4" fillId="2" borderId="2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center" wrapText="1"/>
    </xf>
    <xf numFmtId="3" fontId="5" fillId="2" borderId="2" xfId="0" applyNumberFormat="1" applyFont="1" applyFill="1" applyBorder="1" applyAlignment="1" applyProtection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vertical="center"/>
    </xf>
    <xf numFmtId="0" fontId="18" fillId="0" borderId="0" xfId="0" applyFont="1" applyAlignment="1">
      <alignment horizontal="right"/>
    </xf>
    <xf numFmtId="0" fontId="5" fillId="2" borderId="0" xfId="1" applyFont="1" applyFill="1" applyAlignment="1">
      <alignment horizontal="center" vertical="top"/>
    </xf>
    <xf numFmtId="0" fontId="15" fillId="2" borderId="0" xfId="1" applyFont="1" applyFill="1" applyAlignment="1">
      <alignment horizontal="center"/>
    </xf>
    <xf numFmtId="0" fontId="16" fillId="5" borderId="2" xfId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25" fillId="0" borderId="2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4" fontId="25" fillId="0" borderId="2" xfId="0" applyNumberFormat="1" applyFont="1" applyBorder="1" applyAlignment="1">
      <alignment horizontal="right"/>
    </xf>
    <xf numFmtId="0" fontId="26" fillId="0" borderId="2" xfId="0" applyNumberFormat="1" applyFont="1" applyFill="1" applyBorder="1" applyAlignment="1">
      <alignment horizontal="justify" vertical="center" wrapText="1"/>
    </xf>
    <xf numFmtId="0" fontId="4" fillId="0" borderId="18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0" fontId="27" fillId="0" borderId="2" xfId="0" applyNumberFormat="1" applyFont="1" applyFill="1" applyBorder="1" applyAlignment="1">
      <alignment horizontal="justify" vertical="center" wrapText="1"/>
    </xf>
    <xf numFmtId="0" fontId="5" fillId="0" borderId="18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49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19" xfId="0" applyFont="1" applyBorder="1" applyAlignment="1">
      <alignment vertical="top" wrapText="1"/>
    </xf>
    <xf numFmtId="49" fontId="4" fillId="2" borderId="20" xfId="0" applyNumberFormat="1" applyFont="1" applyFill="1" applyBorder="1" applyAlignment="1">
      <alignment vertical="top" wrapText="1"/>
    </xf>
    <xf numFmtId="49" fontId="4" fillId="2" borderId="9" xfId="0" applyNumberFormat="1" applyFont="1" applyFill="1" applyBorder="1" applyAlignment="1">
      <alignment vertical="top" wrapText="1"/>
    </xf>
    <xf numFmtId="49" fontId="4" fillId="2" borderId="21" xfId="0" applyNumberFormat="1" applyFont="1" applyFill="1" applyBorder="1" applyAlignment="1">
      <alignment vertical="top" wrapText="1"/>
    </xf>
    <xf numFmtId="4" fontId="4" fillId="2" borderId="20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49" fontId="5" fillId="2" borderId="10" xfId="0" applyNumberFormat="1" applyFont="1" applyFill="1" applyBorder="1" applyAlignment="1">
      <alignment vertical="top" wrapText="1"/>
    </xf>
    <xf numFmtId="4" fontId="5" fillId="2" borderId="23" xfId="0" applyNumberFormat="1" applyFont="1" applyFill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49" fontId="5" fillId="2" borderId="11" xfId="0" applyNumberFormat="1" applyFont="1" applyFill="1" applyBorder="1" applyAlignment="1">
      <alignment vertical="top" wrapText="1"/>
    </xf>
    <xf numFmtId="4" fontId="5" fillId="2" borderId="2" xfId="0" applyNumberFormat="1" applyFont="1" applyFill="1" applyBorder="1" applyAlignment="1">
      <alignment vertical="top" wrapText="1"/>
    </xf>
    <xf numFmtId="49" fontId="5" fillId="2" borderId="23" xfId="0" applyNumberFormat="1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vertical="top" wrapText="1"/>
    </xf>
    <xf numFmtId="4" fontId="5" fillId="2" borderId="21" xfId="0" applyNumberFormat="1" applyFont="1" applyFill="1" applyBorder="1" applyAlignment="1">
      <alignment vertical="top" wrapText="1"/>
    </xf>
    <xf numFmtId="49" fontId="5" fillId="2" borderId="18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8" fillId="2" borderId="22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vertical="top" wrapText="1"/>
    </xf>
    <xf numFmtId="49" fontId="5" fillId="2" borderId="20" xfId="0" applyNumberFormat="1" applyFont="1" applyFill="1" applyBorder="1" applyAlignment="1">
      <alignment vertical="top" wrapText="1"/>
    </xf>
    <xf numFmtId="0" fontId="29" fillId="2" borderId="22" xfId="0" applyFont="1" applyFill="1" applyBorder="1" applyAlignment="1">
      <alignment vertical="top" wrapText="1"/>
    </xf>
    <xf numFmtId="49" fontId="29" fillId="2" borderId="25" xfId="0" applyNumberFormat="1" applyFont="1" applyFill="1" applyBorder="1" applyAlignment="1">
      <alignment vertical="top" wrapText="1"/>
    </xf>
    <xf numFmtId="4" fontId="29" fillId="2" borderId="25" xfId="0" applyNumberFormat="1" applyFont="1" applyFill="1" applyBorder="1" applyAlignment="1">
      <alignment vertical="top" wrapText="1"/>
    </xf>
    <xf numFmtId="0" fontId="29" fillId="2" borderId="0" xfId="0" applyFont="1" applyFill="1" applyBorder="1" applyAlignment="1">
      <alignment vertical="top" wrapText="1"/>
    </xf>
    <xf numFmtId="49" fontId="5" fillId="2" borderId="25" xfId="0" applyNumberFormat="1" applyFont="1" applyFill="1" applyBorder="1" applyAlignment="1">
      <alignment vertical="top" wrapText="1"/>
    </xf>
    <xf numFmtId="4" fontId="5" fillId="2" borderId="25" xfId="0" applyNumberFormat="1" applyFont="1" applyFill="1" applyBorder="1" applyAlignment="1">
      <alignment vertical="top" wrapText="1"/>
    </xf>
    <xf numFmtId="0" fontId="29" fillId="2" borderId="26" xfId="0" applyFont="1" applyFill="1" applyBorder="1" applyAlignment="1">
      <alignment horizontal="left" vertical="top" wrapText="1"/>
    </xf>
    <xf numFmtId="49" fontId="29" fillId="2" borderId="27" xfId="0" applyNumberFormat="1" applyFont="1" applyFill="1" applyBorder="1" applyAlignment="1">
      <alignment vertical="top" wrapText="1"/>
    </xf>
    <xf numFmtId="49" fontId="29" fillId="2" borderId="28" xfId="0" applyNumberFormat="1" applyFont="1" applyFill="1" applyBorder="1" applyAlignment="1">
      <alignment vertical="top" wrapText="1"/>
    </xf>
    <xf numFmtId="4" fontId="29" fillId="2" borderId="29" xfId="0" applyNumberFormat="1" applyFont="1" applyFill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49" fontId="4" fillId="2" borderId="30" xfId="0" applyNumberFormat="1" applyFont="1" applyFill="1" applyBorder="1" applyAlignment="1">
      <alignment vertical="top" wrapText="1"/>
    </xf>
    <xf numFmtId="49" fontId="4" fillId="2" borderId="31" xfId="0" applyNumberFormat="1" applyFont="1" applyFill="1" applyBorder="1" applyAlignment="1">
      <alignment vertical="top" wrapText="1"/>
    </xf>
    <xf numFmtId="4" fontId="4" fillId="2" borderId="32" xfId="0" applyNumberFormat="1" applyFont="1" applyFill="1" applyBorder="1" applyAlignment="1">
      <alignment vertical="top" wrapText="1"/>
    </xf>
    <xf numFmtId="49" fontId="5" fillId="2" borderId="30" xfId="0" applyNumberFormat="1" applyFont="1" applyFill="1" applyBorder="1" applyAlignment="1">
      <alignment vertical="top" wrapText="1"/>
    </xf>
    <xf numFmtId="49" fontId="5" fillId="2" borderId="17" xfId="0" applyNumberFormat="1" applyFont="1" applyFill="1" applyBorder="1" applyAlignment="1">
      <alignment vertical="top" wrapText="1"/>
    </xf>
    <xf numFmtId="4" fontId="5" fillId="2" borderId="33" xfId="0" applyNumberFormat="1" applyFont="1" applyFill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49" fontId="5" fillId="2" borderId="35" xfId="0" applyNumberFormat="1" applyFont="1" applyFill="1" applyBorder="1" applyAlignment="1">
      <alignment vertical="top" wrapText="1"/>
    </xf>
    <xf numFmtId="4" fontId="5" fillId="2" borderId="36" xfId="0" applyNumberFormat="1" applyFont="1" applyFill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49" fontId="4" fillId="2" borderId="37" xfId="0" applyNumberFormat="1" applyFont="1" applyFill="1" applyBorder="1" applyAlignment="1">
      <alignment vertical="top" wrapText="1"/>
    </xf>
    <xf numFmtId="4" fontId="4" fillId="2" borderId="29" xfId="0" applyNumberFormat="1" applyFont="1" applyFill="1" applyBorder="1" applyAlignment="1">
      <alignment vertical="top" wrapText="1"/>
    </xf>
    <xf numFmtId="49" fontId="5" fillId="2" borderId="37" xfId="0" applyNumberFormat="1" applyFont="1" applyFill="1" applyBorder="1" applyAlignment="1">
      <alignment vertical="top" wrapText="1"/>
    </xf>
    <xf numFmtId="49" fontId="5" fillId="2" borderId="28" xfId="0" applyNumberFormat="1" applyFont="1" applyFill="1" applyBorder="1" applyAlignment="1">
      <alignment vertical="top" wrapText="1"/>
    </xf>
    <xf numFmtId="4" fontId="5" fillId="2" borderId="38" xfId="0" applyNumberFormat="1" applyFont="1" applyFill="1" applyBorder="1" applyAlignment="1">
      <alignment vertical="top" wrapText="1"/>
    </xf>
    <xf numFmtId="49" fontId="5" fillId="2" borderId="39" xfId="0" applyNumberFormat="1" applyFont="1" applyFill="1" applyBorder="1" applyAlignment="1">
      <alignment vertical="top" wrapText="1"/>
    </xf>
    <xf numFmtId="49" fontId="4" fillId="2" borderId="25" xfId="0" applyNumberFormat="1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vertical="top" wrapText="1"/>
    </xf>
    <xf numFmtId="49" fontId="28" fillId="2" borderId="25" xfId="0" applyNumberFormat="1" applyFont="1" applyFill="1" applyBorder="1" applyAlignment="1">
      <alignment vertical="top" wrapText="1"/>
    </xf>
    <xf numFmtId="4" fontId="28" fillId="2" borderId="25" xfId="0" applyNumberFormat="1" applyFont="1" applyFill="1" applyBorder="1" applyAlignment="1">
      <alignment vertical="top" wrapText="1"/>
    </xf>
    <xf numFmtId="49" fontId="29" fillId="2" borderId="39" xfId="0" applyNumberFormat="1" applyFont="1" applyFill="1" applyBorder="1" applyAlignment="1">
      <alignment vertical="top" wrapText="1"/>
    </xf>
    <xf numFmtId="4" fontId="29" fillId="2" borderId="38" xfId="0" applyNumberFormat="1" applyFont="1" applyFill="1" applyBorder="1" applyAlignment="1">
      <alignment vertical="top" wrapText="1"/>
    </xf>
    <xf numFmtId="49" fontId="29" fillId="2" borderId="26" xfId="0" applyNumberFormat="1" applyFont="1" applyFill="1" applyBorder="1" applyAlignment="1">
      <alignment vertical="top" wrapText="1"/>
    </xf>
    <xf numFmtId="49" fontId="29" fillId="2" borderId="37" xfId="0" applyNumberFormat="1" applyFont="1" applyFill="1" applyBorder="1" applyAlignment="1">
      <alignment vertical="top" wrapText="1"/>
    </xf>
    <xf numFmtId="49" fontId="5" fillId="2" borderId="26" xfId="0" applyNumberFormat="1" applyFont="1" applyFill="1" applyBorder="1" applyAlignment="1">
      <alignment vertical="top" wrapText="1"/>
    </xf>
    <xf numFmtId="0" fontId="29" fillId="2" borderId="2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0" borderId="22" xfId="0" applyFont="1" applyBorder="1" applyAlignment="1">
      <alignment vertical="top" wrapText="1"/>
    </xf>
    <xf numFmtId="0" fontId="29" fillId="0" borderId="22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49" fontId="29" fillId="2" borderId="17" xfId="0" applyNumberFormat="1" applyFont="1" applyFill="1" applyBorder="1" applyAlignment="1">
      <alignment vertical="top" wrapText="1"/>
    </xf>
    <xf numFmtId="4" fontId="29" fillId="2" borderId="17" xfId="0" applyNumberFormat="1" applyFont="1" applyFill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4" fontId="5" fillId="2" borderId="37" xfId="0" applyNumberFormat="1" applyFont="1" applyFill="1" applyBorder="1" applyAlignment="1">
      <alignment vertical="top" wrapText="1"/>
    </xf>
    <xf numFmtId="49" fontId="5" fillId="2" borderId="27" xfId="0" applyNumberFormat="1" applyFont="1" applyFill="1" applyBorder="1" applyAlignment="1">
      <alignment vertical="top" wrapText="1"/>
    </xf>
    <xf numFmtId="4" fontId="29" fillId="2" borderId="37" xfId="0" applyNumberFormat="1" applyFont="1" applyFill="1" applyBorder="1" applyAlignment="1">
      <alignment vertical="top" wrapText="1"/>
    </xf>
    <xf numFmtId="4" fontId="5" fillId="2" borderId="17" xfId="0" applyNumberFormat="1" applyFont="1" applyFill="1" applyBorder="1" applyAlignment="1">
      <alignment vertical="top" wrapText="1"/>
    </xf>
    <xf numFmtId="0" fontId="28" fillId="2" borderId="40" xfId="0" applyFont="1" applyFill="1" applyBorder="1" applyAlignment="1">
      <alignment vertical="top" wrapText="1"/>
    </xf>
    <xf numFmtId="0" fontId="29" fillId="2" borderId="16" xfId="0" applyFont="1" applyFill="1" applyBorder="1" applyAlignment="1">
      <alignment vertical="top" wrapText="1"/>
    </xf>
    <xf numFmtId="49" fontId="4" fillId="2" borderId="26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0" fontId="4" fillId="0" borderId="19" xfId="0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" fontId="4" fillId="0" borderId="20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26" fillId="0" borderId="8" xfId="0" applyNumberFormat="1" applyFont="1" applyFill="1" applyBorder="1" applyAlignment="1">
      <alignment horizontal="justify" vertical="center" wrapText="1"/>
    </xf>
    <xf numFmtId="171" fontId="26" fillId="0" borderId="8" xfId="0" applyNumberFormat="1" applyFont="1" applyFill="1" applyBorder="1" applyAlignment="1">
      <alignment horizontal="justify" vertical="center" wrapText="1"/>
    </xf>
    <xf numFmtId="0" fontId="27" fillId="0" borderId="8" xfId="0" applyNumberFormat="1" applyFont="1" applyFill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left"/>
    </xf>
    <xf numFmtId="0" fontId="26" fillId="0" borderId="0" xfId="0" applyNumberFormat="1" applyFont="1" applyFill="1" applyBorder="1" applyAlignment="1">
      <alignment horizontal="justify" vertical="center" wrapText="1"/>
    </xf>
    <xf numFmtId="49" fontId="4" fillId="0" borderId="25" xfId="0" applyNumberFormat="1" applyFont="1" applyBorder="1" applyAlignment="1">
      <alignment vertical="top" wrapText="1"/>
    </xf>
    <xf numFmtId="4" fontId="4" fillId="0" borderId="25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vertical="top" wrapText="1"/>
    </xf>
    <xf numFmtId="4" fontId="5" fillId="0" borderId="25" xfId="0" applyNumberFormat="1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2" borderId="22" xfId="0" applyFont="1" applyFill="1" applyBorder="1" applyAlignment="1">
      <alignment vertical="top" wrapText="1"/>
    </xf>
    <xf numFmtId="0" fontId="5" fillId="0" borderId="2" xfId="0" applyFont="1" applyBorder="1"/>
    <xf numFmtId="0" fontId="5" fillId="9" borderId="16" xfId="0" applyFont="1" applyFill="1" applyBorder="1" applyAlignment="1">
      <alignment vertical="top" wrapText="1"/>
    </xf>
    <xf numFmtId="0" fontId="4" fillId="9" borderId="17" xfId="0" applyFont="1" applyFill="1" applyBorder="1" applyAlignment="1">
      <alignment vertical="top" wrapText="1"/>
    </xf>
    <xf numFmtId="4" fontId="5" fillId="9" borderId="17" xfId="0" applyNumberFormat="1" applyFont="1" applyFill="1" applyBorder="1" applyAlignment="1">
      <alignment vertical="top" wrapText="1"/>
    </xf>
    <xf numFmtId="3" fontId="4" fillId="2" borderId="8" xfId="1" applyNumberFormat="1" applyFont="1" applyFill="1" applyBorder="1" applyAlignment="1" applyProtection="1">
      <alignment horizontal="left" vertical="top" wrapText="1"/>
      <protection locked="0"/>
    </xf>
    <xf numFmtId="3" fontId="5" fillId="2" borderId="8" xfId="0" applyNumberFormat="1" applyFont="1" applyFill="1" applyBorder="1" applyAlignment="1" applyProtection="1">
      <alignment horizontal="left" vertical="top" wrapText="1" indent="1"/>
      <protection locked="0"/>
    </xf>
    <xf numFmtId="3" fontId="5" fillId="2" borderId="8" xfId="0" applyNumberFormat="1" applyFont="1" applyFill="1" applyBorder="1" applyAlignment="1" applyProtection="1">
      <alignment horizontal="left" vertical="top" wrapText="1" indent="2"/>
      <protection locked="0"/>
    </xf>
    <xf numFmtId="0" fontId="30" fillId="0" borderId="8" xfId="0" applyFont="1" applyBorder="1" applyAlignment="1">
      <alignment wrapText="1"/>
    </xf>
    <xf numFmtId="0" fontId="15" fillId="0" borderId="2" xfId="0" applyFont="1" applyFill="1" applyBorder="1" applyAlignment="1">
      <alignment vertical="top" wrapText="1"/>
    </xf>
    <xf numFmtId="2" fontId="16" fillId="5" borderId="2" xfId="1" applyNumberFormat="1" applyFont="1" applyFill="1" applyBorder="1" applyAlignment="1" applyProtection="1">
      <alignment wrapText="1"/>
    </xf>
    <xf numFmtId="2" fontId="15" fillId="5" borderId="2" xfId="1" applyNumberFormat="1" applyFont="1" applyFill="1" applyBorder="1" applyAlignment="1" applyProtection="1">
      <alignment wrapText="1"/>
    </xf>
    <xf numFmtId="2" fontId="15" fillId="0" borderId="2" xfId="1" applyNumberFormat="1" applyFont="1" applyFill="1" applyBorder="1" applyAlignment="1" applyProtection="1">
      <alignment wrapText="1"/>
    </xf>
    <xf numFmtId="2" fontId="16" fillId="5" borderId="2" xfId="0" applyNumberFormat="1" applyFont="1" applyFill="1" applyBorder="1" applyAlignment="1" applyProtection="1">
      <alignment wrapText="1"/>
    </xf>
    <xf numFmtId="2" fontId="15" fillId="5" borderId="2" xfId="0" applyNumberFormat="1" applyFont="1" applyFill="1" applyBorder="1" applyAlignment="1" applyProtection="1">
      <alignment wrapText="1"/>
    </xf>
    <xf numFmtId="4" fontId="4" fillId="5" borderId="2" xfId="1" applyNumberFormat="1" applyFont="1" applyFill="1" applyBorder="1" applyAlignment="1"/>
    <xf numFmtId="4" fontId="5" fillId="5" borderId="2" xfId="0" applyNumberFormat="1" applyFont="1" applyFill="1" applyBorder="1" applyAlignment="1"/>
    <xf numFmtId="3" fontId="15" fillId="2" borderId="8" xfId="1" applyNumberFormat="1" applyFont="1" applyFill="1" applyBorder="1" applyAlignment="1" applyProtection="1">
      <alignment horizontal="left" vertical="top" wrapText="1" indent="2"/>
      <protection locked="0"/>
    </xf>
    <xf numFmtId="166" fontId="15" fillId="8" borderId="0" xfId="0" applyNumberFormat="1" applyFont="1" applyFill="1" applyBorder="1" applyAlignment="1" applyProtection="1">
      <alignment horizontal="center" vertical="center" wrapText="1"/>
    </xf>
    <xf numFmtId="166" fontId="15" fillId="8" borderId="0" xfId="0" applyNumberFormat="1" applyFont="1" applyFill="1" applyBorder="1" applyAlignment="1">
      <alignment vertical="center"/>
    </xf>
    <xf numFmtId="3" fontId="16" fillId="2" borderId="8" xfId="1" applyNumberFormat="1" applyFont="1" applyFill="1" applyBorder="1" applyAlignment="1" applyProtection="1">
      <alignment horizontal="left" vertical="top" wrapText="1" indent="2"/>
      <protection locked="0"/>
    </xf>
    <xf numFmtId="0" fontId="15" fillId="2" borderId="2" xfId="0" applyFont="1" applyFill="1" applyBorder="1" applyAlignment="1">
      <alignment vertical="top" wrapText="1"/>
    </xf>
    <xf numFmtId="2" fontId="15" fillId="5" borderId="2" xfId="1" applyNumberFormat="1" applyFont="1" applyFill="1" applyBorder="1" applyAlignment="1" applyProtection="1">
      <alignment vertical="center" wrapText="1"/>
    </xf>
    <xf numFmtId="0" fontId="31" fillId="0" borderId="0" xfId="5" applyAlignment="1">
      <alignment vertical="center" wrapText="1"/>
    </xf>
    <xf numFmtId="3" fontId="16" fillId="2" borderId="2" xfId="1" applyNumberFormat="1" applyFont="1" applyFill="1" applyBorder="1" applyAlignment="1">
      <alignment horizontal="center" vertical="center" wrapText="1"/>
    </xf>
    <xf numFmtId="3" fontId="15" fillId="2" borderId="2" xfId="1" applyNumberFormat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wrapText="1"/>
    </xf>
    <xf numFmtId="0" fontId="18" fillId="0" borderId="0" xfId="0" applyFont="1" applyAlignment="1">
      <alignment horizontal="right"/>
    </xf>
    <xf numFmtId="1" fontId="16" fillId="2" borderId="8" xfId="1" applyNumberFormat="1" applyFont="1" applyFill="1" applyBorder="1" applyAlignment="1">
      <alignment horizontal="center" vertical="center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readingOrder="1"/>
    </xf>
    <xf numFmtId="0" fontId="8" fillId="0" borderId="7" xfId="0" applyNumberFormat="1" applyFont="1" applyFill="1" applyBorder="1" applyAlignment="1">
      <alignment horizontal="center" vertical="center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0" fontId="8" fillId="0" borderId="12" xfId="0" applyNumberFormat="1" applyFont="1" applyFill="1" applyBorder="1" applyAlignment="1">
      <alignment horizontal="center" vertical="center" wrapText="1" readingOrder="1"/>
    </xf>
    <xf numFmtId="0" fontId="8" fillId="0" borderId="13" xfId="0" applyNumberFormat="1" applyFont="1" applyFill="1" applyBorder="1" applyAlignment="1">
      <alignment horizontal="center" vertical="center" wrapText="1" readingOrder="1"/>
    </xf>
    <xf numFmtId="49" fontId="8" fillId="0" borderId="6" xfId="0" applyNumberFormat="1" applyFont="1" applyFill="1" applyBorder="1" applyAlignment="1">
      <alignment horizontal="center" vertical="center" wrapText="1" readingOrder="1"/>
    </xf>
    <xf numFmtId="49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5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</cellXfs>
  <cellStyles count="6">
    <cellStyle name="Гиперссылка" xfId="5" builtinId="8"/>
    <cellStyle name="Нейтральный" xfId="4" builtinId="28"/>
    <cellStyle name="Обычный" xfId="0" builtinId="0"/>
    <cellStyle name="Обычный 2" xfId="1" xr:uid="{00000000-0005-0000-0000-000002000000}"/>
    <cellStyle name="Финансовый" xfId="2" builtinId="3"/>
    <cellStyle name="Финансовый 2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odifikant.ru/codes/kbk2014/101020300100001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topLeftCell="A19" workbookViewId="0">
      <selection activeCell="A22" sqref="A22"/>
    </sheetView>
  </sheetViews>
  <sheetFormatPr defaultColWidth="9.140625" defaultRowHeight="15.75" x14ac:dyDescent="0.25"/>
  <cols>
    <col min="1" max="1" width="58" style="56" customWidth="1"/>
    <col min="2" max="2" width="28.42578125" style="56" customWidth="1"/>
    <col min="3" max="3" width="25.7109375" style="56" customWidth="1"/>
    <col min="4" max="4" width="3.42578125" style="56" hidden="1" customWidth="1"/>
    <col min="5" max="5" width="13.42578125" style="56" hidden="1" customWidth="1"/>
    <col min="6" max="16384" width="9.140625" style="58"/>
  </cols>
  <sheetData>
    <row r="1" spans="1:5" x14ac:dyDescent="0.25">
      <c r="B1" s="57" t="s">
        <v>235</v>
      </c>
      <c r="C1" s="57"/>
      <c r="D1" s="57"/>
    </row>
    <row r="2" spans="1:5" x14ac:dyDescent="0.25">
      <c r="B2" s="57" t="s">
        <v>287</v>
      </c>
      <c r="D2" s="57"/>
    </row>
    <row r="3" spans="1:5" x14ac:dyDescent="0.25">
      <c r="B3" s="166" t="s">
        <v>261</v>
      </c>
      <c r="C3" s="57"/>
      <c r="D3" s="57"/>
    </row>
    <row r="4" spans="1:5" x14ac:dyDescent="0.25">
      <c r="B4" s="166" t="s">
        <v>266</v>
      </c>
      <c r="C4" s="57"/>
      <c r="D4" s="57"/>
    </row>
    <row r="5" spans="1:5" ht="5.25" customHeight="1" x14ac:dyDescent="0.25"/>
    <row r="6" spans="1:5" ht="24.75" customHeight="1" x14ac:dyDescent="0.25">
      <c r="A6" s="308" t="s">
        <v>267</v>
      </c>
      <c r="B6" s="308"/>
      <c r="C6" s="308"/>
      <c r="D6" s="308"/>
      <c r="E6" s="308"/>
    </row>
    <row r="7" spans="1:5" ht="15.75" customHeight="1" x14ac:dyDescent="0.25">
      <c r="A7" s="308"/>
      <c r="B7" s="308"/>
      <c r="C7" s="308"/>
      <c r="D7" s="308"/>
      <c r="E7" s="308"/>
    </row>
    <row r="8" spans="1:5" x14ac:dyDescent="0.25">
      <c r="C8" s="59" t="s">
        <v>128</v>
      </c>
      <c r="E8" s="59" t="s">
        <v>128</v>
      </c>
    </row>
    <row r="9" spans="1:5" ht="75" customHeight="1" x14ac:dyDescent="0.25">
      <c r="A9" s="60" t="s">
        <v>2</v>
      </c>
      <c r="B9" s="60" t="s">
        <v>0</v>
      </c>
      <c r="C9" s="167" t="s">
        <v>268</v>
      </c>
      <c r="D9" s="145" t="s">
        <v>217</v>
      </c>
      <c r="E9" s="146" t="s">
        <v>218</v>
      </c>
    </row>
    <row r="10" spans="1:5" x14ac:dyDescent="0.25">
      <c r="A10" s="61" t="s">
        <v>4</v>
      </c>
      <c r="B10" s="62" t="s">
        <v>25</v>
      </c>
      <c r="C10" s="292">
        <f>C11+C16+C41+C25+C48+C44+C22</f>
        <v>602100</v>
      </c>
      <c r="D10" s="147" t="e">
        <f>D11+D16+D22+D25</f>
        <v>#REF!</v>
      </c>
      <c r="E10" s="147" t="e">
        <f>E11+E16+E22+E25</f>
        <v>#REF!</v>
      </c>
    </row>
    <row r="11" spans="1:5" s="86" customFormat="1" x14ac:dyDescent="0.25">
      <c r="A11" s="61" t="s">
        <v>5</v>
      </c>
      <c r="B11" s="62" t="s">
        <v>26</v>
      </c>
      <c r="C11" s="292">
        <f t="shared" ref="C11:E12" si="0">C12</f>
        <v>179600</v>
      </c>
      <c r="D11" s="147">
        <f t="shared" si="0"/>
        <v>225000</v>
      </c>
      <c r="E11" s="148">
        <f t="shared" si="0"/>
        <v>230000</v>
      </c>
    </row>
    <row r="12" spans="1:5" ht="33.75" customHeight="1" x14ac:dyDescent="0.25">
      <c r="A12" s="65" t="s">
        <v>6</v>
      </c>
      <c r="B12" s="64" t="s">
        <v>27</v>
      </c>
      <c r="C12" s="304">
        <f>C13+C14</f>
        <v>179600</v>
      </c>
      <c r="D12" s="149">
        <f t="shared" si="0"/>
        <v>225000</v>
      </c>
      <c r="E12" s="150">
        <f t="shared" si="0"/>
        <v>230000</v>
      </c>
    </row>
    <row r="13" spans="1:5" ht="97.5" x14ac:dyDescent="0.25">
      <c r="A13" s="66" t="s">
        <v>164</v>
      </c>
      <c r="B13" s="64" t="s">
        <v>28</v>
      </c>
      <c r="C13" s="293">
        <v>149600</v>
      </c>
      <c r="D13" s="149">
        <v>225000</v>
      </c>
      <c r="E13" s="150">
        <v>230000</v>
      </c>
    </row>
    <row r="14" spans="1:5" ht="54" customHeight="1" x14ac:dyDescent="0.25">
      <c r="A14" s="66" t="s">
        <v>233</v>
      </c>
      <c r="B14" s="64" t="s">
        <v>281</v>
      </c>
      <c r="C14" s="293">
        <v>30000</v>
      </c>
      <c r="D14" s="149"/>
      <c r="E14" s="150"/>
    </row>
    <row r="15" spans="1:5" ht="53.25" hidden="1" customHeight="1" x14ac:dyDescent="0.25">
      <c r="A15" s="305" t="s">
        <v>280</v>
      </c>
      <c r="B15" s="64">
        <v>1.01020300130001E+16</v>
      </c>
      <c r="C15" s="293">
        <v>0</v>
      </c>
      <c r="D15" s="149"/>
      <c r="E15" s="150"/>
    </row>
    <row r="16" spans="1:5" ht="47.25" x14ac:dyDescent="0.25">
      <c r="A16" s="61" t="s">
        <v>7</v>
      </c>
      <c r="B16" s="62" t="s">
        <v>70</v>
      </c>
      <c r="C16" s="292">
        <f>C17</f>
        <v>359100</v>
      </c>
      <c r="D16" s="147">
        <f>D17</f>
        <v>240100</v>
      </c>
      <c r="E16" s="148">
        <f>E17</f>
        <v>240099.99999999997</v>
      </c>
    </row>
    <row r="17" spans="1:5" s="86" customFormat="1" ht="36" customHeight="1" x14ac:dyDescent="0.25">
      <c r="A17" s="65" t="s">
        <v>8</v>
      </c>
      <c r="B17" s="62" t="s">
        <v>71</v>
      </c>
      <c r="C17" s="292">
        <f>C18+C19+C20+C21</f>
        <v>359100</v>
      </c>
      <c r="D17" s="147">
        <v>240100</v>
      </c>
      <c r="E17" s="148">
        <f>E18+E19+E20+E21</f>
        <v>240099.99999999997</v>
      </c>
    </row>
    <row r="18" spans="1:5" ht="47.25" x14ac:dyDescent="0.25">
      <c r="A18" s="66" t="s">
        <v>9</v>
      </c>
      <c r="B18" s="64" t="s">
        <v>223</v>
      </c>
      <c r="C18" s="294">
        <v>185600</v>
      </c>
      <c r="D18" s="149">
        <v>90137</v>
      </c>
      <c r="E18" s="150">
        <v>90137</v>
      </c>
    </row>
    <row r="19" spans="1:5" ht="78.75" x14ac:dyDescent="0.25">
      <c r="A19" s="66" t="s">
        <v>10</v>
      </c>
      <c r="B19" s="64" t="s">
        <v>224</v>
      </c>
      <c r="C19" s="294">
        <v>900</v>
      </c>
      <c r="D19" s="149">
        <v>1898.4</v>
      </c>
      <c r="E19" s="150">
        <v>1898.4</v>
      </c>
    </row>
    <row r="20" spans="1:5" ht="68.25" customHeight="1" x14ac:dyDescent="0.25">
      <c r="A20" s="66" t="s">
        <v>11</v>
      </c>
      <c r="B20" s="64" t="s">
        <v>225</v>
      </c>
      <c r="C20" s="294">
        <v>197600</v>
      </c>
      <c r="D20" s="149">
        <v>172508.2</v>
      </c>
      <c r="E20" s="150">
        <v>172508.2</v>
      </c>
    </row>
    <row r="21" spans="1:5" ht="69.75" customHeight="1" x14ac:dyDescent="0.25">
      <c r="A21" s="66" t="s">
        <v>12</v>
      </c>
      <c r="B21" s="64" t="s">
        <v>226</v>
      </c>
      <c r="C21" s="294">
        <v>-25000</v>
      </c>
      <c r="D21" s="149">
        <v>-22443.599999999999</v>
      </c>
      <c r="E21" s="150">
        <v>-24443.599999999999</v>
      </c>
    </row>
    <row r="22" spans="1:5" s="86" customFormat="1" ht="14.25" customHeight="1" x14ac:dyDescent="0.25">
      <c r="A22" s="61" t="s">
        <v>282</v>
      </c>
      <c r="B22" s="306" t="s">
        <v>283</v>
      </c>
      <c r="C22" s="292">
        <v>5000</v>
      </c>
      <c r="D22" s="147">
        <v>0</v>
      </c>
      <c r="E22" s="148">
        <f>E23</f>
        <v>0</v>
      </c>
    </row>
    <row r="23" spans="1:5" ht="18" customHeight="1" x14ac:dyDescent="0.25">
      <c r="A23" s="65" t="s">
        <v>284</v>
      </c>
      <c r="B23" s="307" t="s">
        <v>285</v>
      </c>
      <c r="C23" s="293">
        <v>5000</v>
      </c>
      <c r="D23" s="149">
        <v>0</v>
      </c>
      <c r="E23" s="150">
        <v>0</v>
      </c>
    </row>
    <row r="24" spans="1:5" ht="19.5" customHeight="1" x14ac:dyDescent="0.25">
      <c r="A24" s="66" t="s">
        <v>284</v>
      </c>
      <c r="B24" s="307" t="s">
        <v>286</v>
      </c>
      <c r="C24" s="293">
        <v>5000</v>
      </c>
      <c r="D24" s="149">
        <v>0</v>
      </c>
      <c r="E24" s="150">
        <v>0</v>
      </c>
    </row>
    <row r="25" spans="1:5" s="86" customFormat="1" x14ac:dyDescent="0.25">
      <c r="A25" s="61" t="s">
        <v>13</v>
      </c>
      <c r="B25" s="62" t="s">
        <v>34</v>
      </c>
      <c r="C25" s="292">
        <f>C26+C30</f>
        <v>18400</v>
      </c>
      <c r="D25" s="147" t="e">
        <f>D26+D30</f>
        <v>#REF!</v>
      </c>
      <c r="E25" s="147" t="e">
        <f>E26+E30</f>
        <v>#REF!</v>
      </c>
    </row>
    <row r="26" spans="1:5" s="86" customFormat="1" x14ac:dyDescent="0.25">
      <c r="A26" s="143" t="s">
        <v>33</v>
      </c>
      <c r="B26" s="62" t="s">
        <v>35</v>
      </c>
      <c r="C26" s="292">
        <f>C27</f>
        <v>500</v>
      </c>
      <c r="D26" s="147">
        <f>D27</f>
        <v>22000</v>
      </c>
      <c r="E26" s="148">
        <f>E27</f>
        <v>22000</v>
      </c>
    </row>
    <row r="27" spans="1:5" s="144" customFormat="1" ht="50.25" customHeight="1" x14ac:dyDescent="0.25">
      <c r="A27" s="65" t="s">
        <v>207</v>
      </c>
      <c r="B27" s="64" t="s">
        <v>208</v>
      </c>
      <c r="C27" s="293">
        <v>500</v>
      </c>
      <c r="D27" s="149">
        <f>D29+D28</f>
        <v>22000</v>
      </c>
      <c r="E27" s="150">
        <f>E29+E28</f>
        <v>22000</v>
      </c>
    </row>
    <row r="28" spans="1:5" ht="17.25" hidden="1" customHeight="1" x14ac:dyDescent="0.25">
      <c r="A28" s="65" t="s">
        <v>206</v>
      </c>
      <c r="B28" s="64" t="s">
        <v>204</v>
      </c>
      <c r="C28" s="293">
        <v>0</v>
      </c>
      <c r="D28" s="149">
        <v>21000</v>
      </c>
      <c r="E28" s="150">
        <v>21000</v>
      </c>
    </row>
    <row r="29" spans="1:5" ht="16.5" hidden="1" customHeight="1" x14ac:dyDescent="0.25">
      <c r="A29" s="65" t="s">
        <v>205</v>
      </c>
      <c r="B29" s="64" t="s">
        <v>203</v>
      </c>
      <c r="C29" s="293">
        <v>0</v>
      </c>
      <c r="D29" s="149">
        <v>1000</v>
      </c>
      <c r="E29" s="150">
        <v>1000</v>
      </c>
    </row>
    <row r="30" spans="1:5" s="86" customFormat="1" ht="22.5" customHeight="1" x14ac:dyDescent="0.25">
      <c r="A30" s="143" t="s">
        <v>38</v>
      </c>
      <c r="B30" s="62" t="s">
        <v>202</v>
      </c>
      <c r="C30" s="292">
        <v>17900</v>
      </c>
      <c r="D30" s="147" t="e">
        <f>D31+#REF!</f>
        <v>#REF!</v>
      </c>
      <c r="E30" s="148" t="e">
        <f>E31+#REF!</f>
        <v>#REF!</v>
      </c>
    </row>
    <row r="31" spans="1:5" ht="21.75" customHeight="1" x14ac:dyDescent="0.25">
      <c r="A31" s="65" t="s">
        <v>201</v>
      </c>
      <c r="B31" s="64" t="s">
        <v>227</v>
      </c>
      <c r="C31" s="293">
        <v>10100</v>
      </c>
      <c r="D31" s="149">
        <v>2000</v>
      </c>
      <c r="E31" s="150">
        <v>2000</v>
      </c>
    </row>
    <row r="32" spans="1:5" ht="47.25" x14ac:dyDescent="0.25">
      <c r="A32" s="65" t="s">
        <v>199</v>
      </c>
      <c r="B32" s="64" t="s">
        <v>200</v>
      </c>
      <c r="C32" s="293">
        <v>10100</v>
      </c>
      <c r="D32" s="149">
        <v>2000</v>
      </c>
      <c r="E32" s="150">
        <v>2000</v>
      </c>
    </row>
    <row r="33" spans="1:5" ht="15" customHeight="1" x14ac:dyDescent="0.25">
      <c r="A33" s="67" t="s">
        <v>197</v>
      </c>
      <c r="B33" s="64" t="s">
        <v>198</v>
      </c>
      <c r="C33" s="293">
        <v>7800</v>
      </c>
      <c r="D33" s="149">
        <f>D34</f>
        <v>51000</v>
      </c>
      <c r="E33" s="151">
        <f>E34</f>
        <v>52000</v>
      </c>
    </row>
    <row r="34" spans="1:5" ht="49.5" customHeight="1" x14ac:dyDescent="0.25">
      <c r="A34" s="67" t="s">
        <v>195</v>
      </c>
      <c r="B34" s="64" t="s">
        <v>196</v>
      </c>
      <c r="C34" s="293">
        <v>7800</v>
      </c>
      <c r="D34" s="149">
        <f>D36+D35</f>
        <v>51000</v>
      </c>
      <c r="E34" s="151">
        <f>E36+E35</f>
        <v>52000</v>
      </c>
    </row>
    <row r="35" spans="1:5" ht="63" hidden="1" x14ac:dyDescent="0.25">
      <c r="A35" s="68" t="s">
        <v>194</v>
      </c>
      <c r="B35" s="64" t="s">
        <v>232</v>
      </c>
      <c r="C35" s="293"/>
      <c r="D35" s="149">
        <v>1000</v>
      </c>
      <c r="E35" s="151">
        <v>1000</v>
      </c>
    </row>
    <row r="36" spans="1:5" ht="63.75" hidden="1" customHeight="1" x14ac:dyDescent="0.25">
      <c r="A36" s="68" t="s">
        <v>193</v>
      </c>
      <c r="B36" s="64" t="s">
        <v>192</v>
      </c>
      <c r="C36" s="293"/>
      <c r="D36" s="149">
        <v>50000</v>
      </c>
      <c r="E36" s="151">
        <v>51000</v>
      </c>
    </row>
    <row r="37" spans="1:5" ht="31.5" hidden="1" x14ac:dyDescent="0.25">
      <c r="A37" s="69" t="s">
        <v>188</v>
      </c>
      <c r="B37" s="73" t="s">
        <v>189</v>
      </c>
      <c r="C37" s="295"/>
      <c r="D37" s="152"/>
      <c r="E37" s="153"/>
    </row>
    <row r="38" spans="1:5" ht="63" hidden="1" x14ac:dyDescent="0.25">
      <c r="A38" s="67" t="s">
        <v>190</v>
      </c>
      <c r="B38" s="70" t="s">
        <v>191</v>
      </c>
      <c r="C38" s="296"/>
      <c r="D38" s="154"/>
      <c r="E38" s="151"/>
    </row>
    <row r="39" spans="1:5" ht="78.75" hidden="1" x14ac:dyDescent="0.25">
      <c r="A39" s="67" t="s">
        <v>61</v>
      </c>
      <c r="B39" s="70" t="s">
        <v>60</v>
      </c>
      <c r="C39" s="296"/>
      <c r="D39" s="154"/>
      <c r="E39" s="151">
        <v>0</v>
      </c>
    </row>
    <row r="40" spans="1:5" ht="60" hidden="1" customHeight="1" x14ac:dyDescent="0.25">
      <c r="A40" s="68" t="s">
        <v>52</v>
      </c>
      <c r="B40" s="70" t="s">
        <v>53</v>
      </c>
      <c r="C40" s="296"/>
      <c r="D40" s="154"/>
      <c r="E40" s="151">
        <v>0</v>
      </c>
    </row>
    <row r="41" spans="1:5" ht="52.5" customHeight="1" x14ac:dyDescent="0.25">
      <c r="A41" s="61" t="s">
        <v>14</v>
      </c>
      <c r="B41" s="62" t="s">
        <v>50</v>
      </c>
      <c r="C41" s="295">
        <f>C42</f>
        <v>5000</v>
      </c>
      <c r="D41" s="154"/>
      <c r="E41" s="151">
        <v>0</v>
      </c>
    </row>
    <row r="42" spans="1:5" ht="111.75" customHeight="1" x14ac:dyDescent="0.25">
      <c r="A42" s="65" t="s">
        <v>264</v>
      </c>
      <c r="B42" s="64" t="s">
        <v>51</v>
      </c>
      <c r="C42" s="296">
        <f>C43</f>
        <v>5000</v>
      </c>
      <c r="D42" s="154"/>
      <c r="E42" s="151">
        <v>0</v>
      </c>
    </row>
    <row r="43" spans="1:5" ht="112.5" customHeight="1" x14ac:dyDescent="0.25">
      <c r="A43" s="66" t="s">
        <v>265</v>
      </c>
      <c r="B43" s="64" t="s">
        <v>271</v>
      </c>
      <c r="C43" s="296">
        <v>5000</v>
      </c>
      <c r="D43" s="154"/>
      <c r="E43" s="151">
        <v>0</v>
      </c>
    </row>
    <row r="44" spans="1:5" ht="36.75" customHeight="1" x14ac:dyDescent="0.25">
      <c r="A44" s="287" t="s">
        <v>251</v>
      </c>
      <c r="B44" s="159" t="s">
        <v>252</v>
      </c>
      <c r="C44" s="297">
        <f>C45</f>
        <v>30000</v>
      </c>
      <c r="D44" s="300"/>
      <c r="E44" s="301"/>
    </row>
    <row r="45" spans="1:5" ht="50.25" customHeight="1" x14ac:dyDescent="0.25">
      <c r="A45" s="288" t="s">
        <v>253</v>
      </c>
      <c r="B45" s="160" t="s">
        <v>254</v>
      </c>
      <c r="C45" s="298">
        <f>C46</f>
        <v>30000</v>
      </c>
      <c r="D45" s="300"/>
      <c r="E45" s="301"/>
    </row>
    <row r="46" spans="1:5" ht="66" customHeight="1" x14ac:dyDescent="0.25">
      <c r="A46" s="289" t="s">
        <v>255</v>
      </c>
      <c r="B46" s="160" t="s">
        <v>256</v>
      </c>
      <c r="C46" s="298">
        <f>C47</f>
        <v>30000</v>
      </c>
      <c r="D46" s="300"/>
      <c r="E46" s="301"/>
    </row>
    <row r="47" spans="1:5" ht="66" customHeight="1" x14ac:dyDescent="0.25">
      <c r="A47" s="290" t="s">
        <v>257</v>
      </c>
      <c r="B47" s="160" t="s">
        <v>258</v>
      </c>
      <c r="C47" s="298">
        <v>30000</v>
      </c>
      <c r="D47" s="300"/>
      <c r="E47" s="301"/>
    </row>
    <row r="48" spans="1:5" ht="30.75" customHeight="1" x14ac:dyDescent="0.25">
      <c r="A48" s="302" t="s">
        <v>277</v>
      </c>
      <c r="B48" s="62" t="s">
        <v>272</v>
      </c>
      <c r="C48" s="295">
        <v>5000</v>
      </c>
      <c r="D48" s="300"/>
      <c r="E48" s="301"/>
    </row>
    <row r="49" spans="1:5" ht="66" customHeight="1" x14ac:dyDescent="0.25">
      <c r="A49" s="299" t="s">
        <v>273</v>
      </c>
      <c r="B49" s="64" t="s">
        <v>274</v>
      </c>
      <c r="C49" s="296">
        <v>5000</v>
      </c>
      <c r="D49" s="300"/>
      <c r="E49" s="301"/>
    </row>
    <row r="50" spans="1:5" ht="45.75" customHeight="1" x14ac:dyDescent="0.25">
      <c r="A50" s="299" t="s">
        <v>275</v>
      </c>
      <c r="B50" s="64" t="s">
        <v>276</v>
      </c>
      <c r="C50" s="296">
        <v>5000</v>
      </c>
      <c r="D50" s="300"/>
      <c r="E50" s="301"/>
    </row>
    <row r="51" spans="1:5" x14ac:dyDescent="0.25">
      <c r="A51" s="72" t="s">
        <v>16</v>
      </c>
      <c r="B51" s="73" t="s">
        <v>63</v>
      </c>
      <c r="C51" s="295">
        <f>C52</f>
        <v>15810000</v>
      </c>
      <c r="D51" s="152" t="e">
        <f>D52</f>
        <v>#REF!</v>
      </c>
      <c r="E51" s="153" t="e">
        <f>E52</f>
        <v>#REF!</v>
      </c>
    </row>
    <row r="52" spans="1:5" ht="47.25" x14ac:dyDescent="0.25">
      <c r="A52" s="69" t="s">
        <v>17</v>
      </c>
      <c r="B52" s="70" t="s">
        <v>64</v>
      </c>
      <c r="C52" s="296">
        <f>C66+C61+C53+C57</f>
        <v>15810000</v>
      </c>
      <c r="D52" s="154" t="e">
        <f>#REF!+D57+D61</f>
        <v>#REF!</v>
      </c>
      <c r="E52" s="151" t="e">
        <f>#REF!+E57+E61</f>
        <v>#REF!</v>
      </c>
    </row>
    <row r="53" spans="1:5" ht="35.25" customHeight="1" x14ac:dyDescent="0.25">
      <c r="A53" s="81" t="s">
        <v>230</v>
      </c>
      <c r="B53" s="73" t="s">
        <v>249</v>
      </c>
      <c r="C53" s="295">
        <f>C54</f>
        <v>9640500</v>
      </c>
      <c r="D53" s="154"/>
      <c r="E53" s="151"/>
    </row>
    <row r="54" spans="1:5" ht="24" customHeight="1" x14ac:dyDescent="0.25">
      <c r="A54" s="81" t="s">
        <v>19</v>
      </c>
      <c r="B54" s="73" t="s">
        <v>249</v>
      </c>
      <c r="C54" s="296">
        <f>C55+C56</f>
        <v>9640500</v>
      </c>
      <c r="D54" s="154"/>
      <c r="E54" s="151"/>
    </row>
    <row r="55" spans="1:5" ht="12" hidden="1" customHeight="1" x14ac:dyDescent="0.25">
      <c r="A55" s="75" t="s">
        <v>62</v>
      </c>
      <c r="B55" s="70" t="s">
        <v>239</v>
      </c>
      <c r="C55" s="296">
        <v>0</v>
      </c>
      <c r="D55" s="154">
        <v>0</v>
      </c>
      <c r="E55" s="151">
        <v>0</v>
      </c>
    </row>
    <row r="56" spans="1:5" ht="48.75" customHeight="1" x14ac:dyDescent="0.25">
      <c r="A56" s="303" t="s">
        <v>278</v>
      </c>
      <c r="B56" s="70" t="s">
        <v>262</v>
      </c>
      <c r="C56" s="296">
        <v>9640500</v>
      </c>
      <c r="D56" s="154">
        <v>1421400</v>
      </c>
      <c r="E56" s="151">
        <v>1381300</v>
      </c>
    </row>
    <row r="57" spans="1:5" s="86" customFormat="1" ht="36" customHeight="1" x14ac:dyDescent="0.25">
      <c r="A57" s="141" t="s">
        <v>234</v>
      </c>
      <c r="B57" s="142" t="s">
        <v>248</v>
      </c>
      <c r="C57" s="295">
        <f>C58</f>
        <v>5527000</v>
      </c>
      <c r="D57" s="152">
        <f>D58</f>
        <v>509900</v>
      </c>
      <c r="E57" s="153">
        <f>E58</f>
        <v>548900</v>
      </c>
    </row>
    <row r="58" spans="1:5" ht="26.25" customHeight="1" x14ac:dyDescent="0.25">
      <c r="A58" s="74" t="s">
        <v>132</v>
      </c>
      <c r="B58" s="78" t="s">
        <v>248</v>
      </c>
      <c r="C58" s="296">
        <v>5527000</v>
      </c>
      <c r="D58" s="154">
        <v>509900</v>
      </c>
      <c r="E58" s="151">
        <v>548900</v>
      </c>
    </row>
    <row r="59" spans="1:5" ht="82.5" customHeight="1" x14ac:dyDescent="0.25">
      <c r="A59" s="74" t="s">
        <v>270</v>
      </c>
      <c r="B59" s="78" t="s">
        <v>248</v>
      </c>
      <c r="C59" s="296">
        <v>5227000</v>
      </c>
      <c r="D59" s="154"/>
      <c r="E59" s="151"/>
    </row>
    <row r="60" spans="1:5" ht="50.25" customHeight="1" x14ac:dyDescent="0.25">
      <c r="A60" s="74" t="s">
        <v>269</v>
      </c>
      <c r="B60" s="78" t="s">
        <v>248</v>
      </c>
      <c r="C60" s="296">
        <v>300000</v>
      </c>
      <c r="D60" s="154">
        <v>509900</v>
      </c>
      <c r="E60" s="151">
        <v>548900</v>
      </c>
    </row>
    <row r="61" spans="1:5" s="86" customFormat="1" ht="31.5" x14ac:dyDescent="0.25">
      <c r="A61" s="141" t="s">
        <v>231</v>
      </c>
      <c r="B61" s="73" t="s">
        <v>240</v>
      </c>
      <c r="C61" s="295">
        <f>C64+C62</f>
        <v>210500</v>
      </c>
      <c r="D61" s="152" t="e">
        <f>D64+#REF!</f>
        <v>#REF!</v>
      </c>
      <c r="E61" s="153" t="e">
        <f>E64+#REF!</f>
        <v>#REF!</v>
      </c>
    </row>
    <row r="62" spans="1:5" ht="47.25" x14ac:dyDescent="0.25">
      <c r="A62" s="80" t="s">
        <v>155</v>
      </c>
      <c r="B62" s="78" t="s">
        <v>243</v>
      </c>
      <c r="C62" s="295">
        <f>C63</f>
        <v>700</v>
      </c>
      <c r="D62" s="154">
        <v>600</v>
      </c>
      <c r="E62" s="151">
        <v>600</v>
      </c>
    </row>
    <row r="63" spans="1:5" ht="47.25" x14ac:dyDescent="0.25">
      <c r="A63" s="80" t="s">
        <v>157</v>
      </c>
      <c r="B63" s="78" t="s">
        <v>244</v>
      </c>
      <c r="C63" s="296">
        <v>700</v>
      </c>
      <c r="D63" s="154">
        <v>600</v>
      </c>
      <c r="E63" s="151">
        <v>600</v>
      </c>
    </row>
    <row r="64" spans="1:5" ht="63" x14ac:dyDescent="0.25">
      <c r="A64" s="291" t="s">
        <v>263</v>
      </c>
      <c r="B64" s="78" t="s">
        <v>241</v>
      </c>
      <c r="C64" s="295">
        <f>C65</f>
        <v>209800</v>
      </c>
      <c r="D64" s="154">
        <f>D65</f>
        <v>35100</v>
      </c>
      <c r="E64" s="151">
        <f>E65</f>
        <v>35100</v>
      </c>
    </row>
    <row r="65" spans="1:8" ht="63" x14ac:dyDescent="0.25">
      <c r="A65" s="291" t="s">
        <v>263</v>
      </c>
      <c r="B65" s="78" t="s">
        <v>242</v>
      </c>
      <c r="C65" s="296">
        <v>209800</v>
      </c>
      <c r="D65" s="154">
        <v>35100</v>
      </c>
      <c r="E65" s="151">
        <v>35100</v>
      </c>
    </row>
    <row r="66" spans="1:8" s="86" customFormat="1" ht="18.75" customHeight="1" x14ac:dyDescent="0.25">
      <c r="A66" s="141" t="s">
        <v>22</v>
      </c>
      <c r="B66" s="142" t="s">
        <v>245</v>
      </c>
      <c r="C66" s="295">
        <f>C67</f>
        <v>432000</v>
      </c>
      <c r="D66" s="152">
        <f>D67</f>
        <v>509900</v>
      </c>
      <c r="E66" s="153">
        <f>E67</f>
        <v>548900</v>
      </c>
    </row>
    <row r="67" spans="1:8" ht="30.75" customHeight="1" x14ac:dyDescent="0.25">
      <c r="A67" s="74" t="s">
        <v>228</v>
      </c>
      <c r="B67" s="78" t="s">
        <v>246</v>
      </c>
      <c r="C67" s="296">
        <f>C68</f>
        <v>432000</v>
      </c>
      <c r="D67" s="154">
        <v>509900</v>
      </c>
      <c r="E67" s="151">
        <v>548900</v>
      </c>
    </row>
    <row r="68" spans="1:8" ht="33" customHeight="1" x14ac:dyDescent="0.25">
      <c r="A68" s="74" t="s">
        <v>229</v>
      </c>
      <c r="B68" s="78" t="s">
        <v>247</v>
      </c>
      <c r="C68" s="296">
        <v>432000</v>
      </c>
      <c r="D68" s="154">
        <v>509900</v>
      </c>
      <c r="E68" s="151">
        <v>548900</v>
      </c>
    </row>
    <row r="69" spans="1:8" x14ac:dyDescent="0.25">
      <c r="A69" s="81" t="s">
        <v>23</v>
      </c>
      <c r="B69" s="73"/>
      <c r="C69" s="295">
        <v>16412100</v>
      </c>
      <c r="D69" s="152" t="e">
        <f>D10+D51</f>
        <v>#REF!</v>
      </c>
      <c r="E69" s="152" t="e">
        <f>E10+E51</f>
        <v>#REF!</v>
      </c>
    </row>
    <row r="70" spans="1:8" x14ac:dyDescent="0.25">
      <c r="H70" s="58" t="s">
        <v>279</v>
      </c>
    </row>
    <row r="72" spans="1:8" x14ac:dyDescent="0.25">
      <c r="E72" s="82"/>
    </row>
    <row r="73" spans="1:8" ht="37.5" x14ac:dyDescent="0.3">
      <c r="A73" s="83" t="s">
        <v>259</v>
      </c>
      <c r="B73" s="309" t="s">
        <v>260</v>
      </c>
      <c r="C73" s="309"/>
      <c r="D73" s="309"/>
      <c r="E73" s="309"/>
      <c r="G73" s="164"/>
    </row>
  </sheetData>
  <mergeCells count="2">
    <mergeCell ref="A6:E7"/>
    <mergeCell ref="B73:E73"/>
  </mergeCells>
  <hyperlinks>
    <hyperlink ref="A15" r:id="rId1" display="https://kodifikant.ru/codes/kbk2014/10102030010000110" xr:uid="{47354DEB-9CFB-4528-B43A-66CD298497AF}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zoomScaleSheetLayoutView="100" workbookViewId="0">
      <selection activeCell="A67" sqref="A67"/>
    </sheetView>
  </sheetViews>
  <sheetFormatPr defaultColWidth="9.140625" defaultRowHeight="15.75" x14ac:dyDescent="0.25"/>
  <cols>
    <col min="1" max="1" width="58" style="56" customWidth="1"/>
    <col min="2" max="2" width="28.42578125" style="56" customWidth="1"/>
    <col min="3" max="4" width="16" style="56" customWidth="1"/>
    <col min="5" max="16384" width="9.140625" style="58"/>
  </cols>
  <sheetData>
    <row r="1" spans="1:4" x14ac:dyDescent="0.25">
      <c r="C1" s="57" t="s">
        <v>1</v>
      </c>
    </row>
    <row r="2" spans="1:4" x14ac:dyDescent="0.25">
      <c r="C2" s="57" t="s">
        <v>24</v>
      </c>
    </row>
    <row r="3" spans="1:4" x14ac:dyDescent="0.25">
      <c r="C3" s="57" t="s">
        <v>163</v>
      </c>
    </row>
    <row r="4" spans="1:4" x14ac:dyDescent="0.25">
      <c r="C4" s="57" t="s">
        <v>182</v>
      </c>
    </row>
    <row r="6" spans="1:4" ht="15" x14ac:dyDescent="0.25">
      <c r="A6" s="308" t="s">
        <v>165</v>
      </c>
      <c r="B6" s="308"/>
      <c r="C6" s="308"/>
      <c r="D6" s="308"/>
    </row>
    <row r="7" spans="1:4" ht="15.75" customHeight="1" x14ac:dyDescent="0.25">
      <c r="A7" s="308"/>
      <c r="B7" s="308"/>
      <c r="C7" s="308"/>
      <c r="D7" s="308"/>
    </row>
    <row r="8" spans="1:4" x14ac:dyDescent="0.25">
      <c r="C8" s="59"/>
      <c r="D8" s="59" t="s">
        <v>128</v>
      </c>
    </row>
    <row r="9" spans="1:4" ht="47.25" customHeight="1" x14ac:dyDescent="0.25">
      <c r="A9" s="312" t="s">
        <v>2</v>
      </c>
      <c r="B9" s="312" t="s">
        <v>0</v>
      </c>
      <c r="C9" s="310" t="s">
        <v>3</v>
      </c>
      <c r="D9" s="311"/>
    </row>
    <row r="10" spans="1:4" x14ac:dyDescent="0.25">
      <c r="A10" s="313"/>
      <c r="B10" s="313"/>
      <c r="C10" s="139" t="s">
        <v>159</v>
      </c>
      <c r="D10" s="139" t="s">
        <v>209</v>
      </c>
    </row>
    <row r="11" spans="1:4" x14ac:dyDescent="0.25">
      <c r="A11" s="61" t="s">
        <v>4</v>
      </c>
      <c r="B11" s="62" t="s">
        <v>25</v>
      </c>
      <c r="C11" s="118">
        <f>C12+C15+C21+C27+C30</f>
        <v>403800</v>
      </c>
      <c r="D11" s="118">
        <f>D12+D15+D21+D27+D30</f>
        <v>383000</v>
      </c>
    </row>
    <row r="12" spans="1:4" x14ac:dyDescent="0.25">
      <c r="A12" s="63" t="s">
        <v>5</v>
      </c>
      <c r="B12" s="64" t="s">
        <v>26</v>
      </c>
      <c r="C12" s="119">
        <f>C13</f>
        <v>140000</v>
      </c>
      <c r="D12" s="119">
        <f>D13</f>
        <v>145000</v>
      </c>
    </row>
    <row r="13" spans="1:4" x14ac:dyDescent="0.25">
      <c r="A13" s="65" t="s">
        <v>6</v>
      </c>
      <c r="B13" s="64" t="s">
        <v>27</v>
      </c>
      <c r="C13" s="119">
        <f>C14</f>
        <v>140000</v>
      </c>
      <c r="D13" s="119">
        <f>D14</f>
        <v>145000</v>
      </c>
    </row>
    <row r="14" spans="1:4" ht="97.5" x14ac:dyDescent="0.25">
      <c r="A14" s="66" t="s">
        <v>164</v>
      </c>
      <c r="B14" s="64" t="s">
        <v>28</v>
      </c>
      <c r="C14" s="120">
        <v>140000</v>
      </c>
      <c r="D14" s="120">
        <v>145000</v>
      </c>
    </row>
    <row r="15" spans="1:4" s="86" customFormat="1" ht="47.25" x14ac:dyDescent="0.25">
      <c r="A15" s="61" t="s">
        <v>7</v>
      </c>
      <c r="B15" s="62" t="s">
        <v>70</v>
      </c>
      <c r="C15" s="118">
        <f>C16</f>
        <v>150800</v>
      </c>
      <c r="D15" s="118">
        <f>D16</f>
        <v>125000</v>
      </c>
    </row>
    <row r="16" spans="1:4" ht="31.5" x14ac:dyDescent="0.25">
      <c r="A16" s="65" t="s">
        <v>8</v>
      </c>
      <c r="B16" s="64" t="s">
        <v>71</v>
      </c>
      <c r="C16" s="119">
        <f>C17+C18+C19+C20</f>
        <v>150800</v>
      </c>
      <c r="D16" s="119">
        <f>D17+D18+D19+D20</f>
        <v>125000</v>
      </c>
    </row>
    <row r="17" spans="1:4" ht="47.25" x14ac:dyDescent="0.25">
      <c r="A17" s="66" t="s">
        <v>9</v>
      </c>
      <c r="B17" s="64" t="s">
        <v>29</v>
      </c>
      <c r="C17" s="119">
        <v>55100</v>
      </c>
      <c r="D17" s="119">
        <v>45700</v>
      </c>
    </row>
    <row r="18" spans="1:4" ht="78.75" x14ac:dyDescent="0.25">
      <c r="A18" s="66" t="s">
        <v>10</v>
      </c>
      <c r="B18" s="64" t="s">
        <v>30</v>
      </c>
      <c r="C18" s="119">
        <v>1300</v>
      </c>
      <c r="D18" s="119">
        <v>1000</v>
      </c>
    </row>
    <row r="19" spans="1:4" ht="78.75" x14ac:dyDescent="0.25">
      <c r="A19" s="66" t="s">
        <v>11</v>
      </c>
      <c r="B19" s="64" t="s">
        <v>31</v>
      </c>
      <c r="C19" s="119">
        <v>89200</v>
      </c>
      <c r="D19" s="119">
        <v>74000</v>
      </c>
    </row>
    <row r="20" spans="1:4" ht="78.75" x14ac:dyDescent="0.25">
      <c r="A20" s="66" t="s">
        <v>12</v>
      </c>
      <c r="B20" s="64" t="s">
        <v>32</v>
      </c>
      <c r="C20" s="119">
        <v>5200</v>
      </c>
      <c r="D20" s="119">
        <v>4300</v>
      </c>
    </row>
    <row r="21" spans="1:4" s="86" customFormat="1" x14ac:dyDescent="0.25">
      <c r="A21" s="61" t="s">
        <v>13</v>
      </c>
      <c r="B21" s="62" t="s">
        <v>34</v>
      </c>
      <c r="C21" s="118">
        <f>C22+C24</f>
        <v>24000</v>
      </c>
      <c r="D21" s="118">
        <f>C22+C24</f>
        <v>24000</v>
      </c>
    </row>
    <row r="22" spans="1:4" x14ac:dyDescent="0.25">
      <c r="A22" s="65" t="s">
        <v>33</v>
      </c>
      <c r="B22" s="64" t="s">
        <v>35</v>
      </c>
      <c r="C22" s="119">
        <v>20000</v>
      </c>
      <c r="D22" s="119">
        <v>20000</v>
      </c>
    </row>
    <row r="23" spans="1:4" ht="47.25" x14ac:dyDescent="0.25">
      <c r="A23" s="65" t="s">
        <v>36</v>
      </c>
      <c r="B23" s="64" t="s">
        <v>37</v>
      </c>
      <c r="C23" s="120">
        <v>20000</v>
      </c>
      <c r="D23" s="120">
        <v>20000</v>
      </c>
    </row>
    <row r="24" spans="1:4" x14ac:dyDescent="0.25">
      <c r="A24" s="67" t="s">
        <v>38</v>
      </c>
      <c r="B24" s="64" t="s">
        <v>39</v>
      </c>
      <c r="C24" s="121">
        <v>4000</v>
      </c>
      <c r="D24" s="121">
        <v>4000</v>
      </c>
    </row>
    <row r="25" spans="1:4" ht="94.5" x14ac:dyDescent="0.25">
      <c r="A25" s="68" t="s">
        <v>41</v>
      </c>
      <c r="B25" s="64" t="s">
        <v>40</v>
      </c>
      <c r="C25" s="122">
        <v>1000</v>
      </c>
      <c r="D25" s="122">
        <v>1000</v>
      </c>
    </row>
    <row r="26" spans="1:4" ht="94.5" x14ac:dyDescent="0.25">
      <c r="A26" s="68" t="s">
        <v>42</v>
      </c>
      <c r="B26" s="64" t="s">
        <v>43</v>
      </c>
      <c r="C26" s="122">
        <v>3000</v>
      </c>
      <c r="D26" s="122">
        <v>3000</v>
      </c>
    </row>
    <row r="27" spans="1:4" ht="47.25" hidden="1" x14ac:dyDescent="0.25">
      <c r="A27" s="69" t="s">
        <v>44</v>
      </c>
      <c r="B27" s="64" t="s">
        <v>45</v>
      </c>
      <c r="C27" s="122">
        <v>0</v>
      </c>
      <c r="D27" s="122">
        <f>D28</f>
        <v>0</v>
      </c>
    </row>
    <row r="28" spans="1:4" hidden="1" x14ac:dyDescent="0.25">
      <c r="A28" s="67" t="s">
        <v>46</v>
      </c>
      <c r="B28" s="64" t="s">
        <v>47</v>
      </c>
      <c r="C28" s="122">
        <v>0</v>
      </c>
      <c r="D28" s="122">
        <v>0</v>
      </c>
    </row>
    <row r="29" spans="1:4" ht="47.25" hidden="1" x14ac:dyDescent="0.25">
      <c r="A29" s="68" t="s">
        <v>48</v>
      </c>
      <c r="B29" s="64" t="s">
        <v>49</v>
      </c>
      <c r="C29" s="122">
        <v>0</v>
      </c>
      <c r="D29" s="122">
        <v>0</v>
      </c>
    </row>
    <row r="30" spans="1:4" s="86" customFormat="1" ht="47.25" x14ac:dyDescent="0.25">
      <c r="A30" s="81" t="s">
        <v>14</v>
      </c>
      <c r="B30" s="73" t="s">
        <v>50</v>
      </c>
      <c r="C30" s="123">
        <f>C31+C33</f>
        <v>89000</v>
      </c>
      <c r="D30" s="123">
        <f>D31+D33</f>
        <v>89000</v>
      </c>
    </row>
    <row r="31" spans="1:4" ht="110.25" x14ac:dyDescent="0.25">
      <c r="A31" s="67" t="s">
        <v>15</v>
      </c>
      <c r="B31" s="70" t="s">
        <v>51</v>
      </c>
      <c r="C31" s="121">
        <f>C32</f>
        <v>44500</v>
      </c>
      <c r="D31" s="121">
        <f>D32</f>
        <v>44500</v>
      </c>
    </row>
    <row r="32" spans="1:4" ht="78.75" x14ac:dyDescent="0.25">
      <c r="A32" s="67" t="s">
        <v>61</v>
      </c>
      <c r="B32" s="70" t="s">
        <v>60</v>
      </c>
      <c r="C32" s="121">
        <v>44500</v>
      </c>
      <c r="D32" s="121">
        <v>44500</v>
      </c>
    </row>
    <row r="33" spans="1:4" ht="94.5" x14ac:dyDescent="0.25">
      <c r="A33" s="68" t="s">
        <v>52</v>
      </c>
      <c r="B33" s="70" t="s">
        <v>53</v>
      </c>
      <c r="C33" s="122">
        <v>44500</v>
      </c>
      <c r="D33" s="122">
        <v>44500</v>
      </c>
    </row>
    <row r="34" spans="1:4" ht="94.5" hidden="1" x14ac:dyDescent="0.25">
      <c r="A34" s="71" t="s">
        <v>55</v>
      </c>
      <c r="B34" s="70" t="s">
        <v>54</v>
      </c>
      <c r="C34" s="121">
        <v>0</v>
      </c>
      <c r="D34" s="121">
        <f>D35</f>
        <v>0</v>
      </c>
    </row>
    <row r="35" spans="1:4" ht="94.5" hidden="1" x14ac:dyDescent="0.25">
      <c r="A35" s="71" t="s">
        <v>58</v>
      </c>
      <c r="B35" s="70" t="s">
        <v>56</v>
      </c>
      <c r="C35" s="121">
        <v>0</v>
      </c>
      <c r="D35" s="121">
        <v>0</v>
      </c>
    </row>
    <row r="36" spans="1:4" ht="94.5" hidden="1" x14ac:dyDescent="0.25">
      <c r="A36" s="71" t="s">
        <v>59</v>
      </c>
      <c r="B36" s="70" t="s">
        <v>57</v>
      </c>
      <c r="C36" s="122">
        <v>0</v>
      </c>
      <c r="D36" s="122">
        <v>0</v>
      </c>
    </row>
    <row r="37" spans="1:4" x14ac:dyDescent="0.25">
      <c r="A37" s="72" t="s">
        <v>16</v>
      </c>
      <c r="B37" s="73" t="s">
        <v>63</v>
      </c>
      <c r="C37" s="123">
        <f>C38</f>
        <v>2232900</v>
      </c>
      <c r="D37" s="123">
        <f>D38</f>
        <v>2289400</v>
      </c>
    </row>
    <row r="38" spans="1:4" ht="47.25" x14ac:dyDescent="0.25">
      <c r="A38" s="69" t="s">
        <v>17</v>
      </c>
      <c r="B38" s="70" t="s">
        <v>64</v>
      </c>
      <c r="C38" s="121">
        <f>C39+C42+C45+C48</f>
        <v>2232900</v>
      </c>
      <c r="D38" s="121">
        <f>D39+D42+D45</f>
        <v>2289400</v>
      </c>
    </row>
    <row r="39" spans="1:4" ht="31.5" x14ac:dyDescent="0.25">
      <c r="A39" s="74" t="s">
        <v>18</v>
      </c>
      <c r="B39" s="70" t="s">
        <v>65</v>
      </c>
      <c r="C39" s="121">
        <f>C40</f>
        <v>819000</v>
      </c>
      <c r="D39" s="121">
        <v>799500</v>
      </c>
    </row>
    <row r="40" spans="1:4" ht="31.5" x14ac:dyDescent="0.25">
      <c r="A40" s="75" t="s">
        <v>19</v>
      </c>
      <c r="B40" s="70" t="s">
        <v>66</v>
      </c>
      <c r="C40" s="121">
        <v>819000</v>
      </c>
      <c r="D40" s="121">
        <v>799500</v>
      </c>
    </row>
    <row r="41" spans="1:4" ht="31.5" x14ac:dyDescent="0.25">
      <c r="A41" s="76" t="s">
        <v>62</v>
      </c>
      <c r="B41" s="70" t="s">
        <v>68</v>
      </c>
      <c r="C41" s="121">
        <v>819000</v>
      </c>
      <c r="D41" s="121">
        <v>799500</v>
      </c>
    </row>
    <row r="42" spans="1:4" ht="47.25" x14ac:dyDescent="0.25">
      <c r="A42" s="74" t="s">
        <v>20</v>
      </c>
      <c r="B42" s="70" t="s">
        <v>69</v>
      </c>
      <c r="C42" s="121">
        <v>1373500</v>
      </c>
      <c r="D42" s="121">
        <f>D43</f>
        <v>1449400</v>
      </c>
    </row>
    <row r="43" spans="1:4" x14ac:dyDescent="0.25">
      <c r="A43" s="77" t="s">
        <v>132</v>
      </c>
      <c r="B43" s="78" t="s">
        <v>133</v>
      </c>
      <c r="C43" s="121">
        <v>1373500</v>
      </c>
      <c r="D43" s="121">
        <v>1449400</v>
      </c>
    </row>
    <row r="44" spans="1:4" x14ac:dyDescent="0.25">
      <c r="A44" s="79" t="s">
        <v>130</v>
      </c>
      <c r="B44" s="78" t="s">
        <v>129</v>
      </c>
      <c r="C44" s="121">
        <v>1373500</v>
      </c>
      <c r="D44" s="121">
        <v>1449400</v>
      </c>
    </row>
    <row r="45" spans="1:4" ht="31.5" x14ac:dyDescent="0.25">
      <c r="A45" s="74" t="s">
        <v>21</v>
      </c>
      <c r="B45" s="70" t="s">
        <v>67</v>
      </c>
      <c r="C45" s="121">
        <f>C46+C47</f>
        <v>40400</v>
      </c>
      <c r="D45" s="121">
        <f>D46+D47</f>
        <v>40500</v>
      </c>
    </row>
    <row r="46" spans="1:4" ht="47.25" x14ac:dyDescent="0.25">
      <c r="A46" s="79" t="s">
        <v>134</v>
      </c>
      <c r="B46" s="70" t="s">
        <v>131</v>
      </c>
      <c r="C46" s="121">
        <v>39700</v>
      </c>
      <c r="D46" s="121">
        <v>39800</v>
      </c>
    </row>
    <row r="47" spans="1:4" ht="47.25" x14ac:dyDescent="0.25">
      <c r="A47" s="80" t="s">
        <v>155</v>
      </c>
      <c r="B47" s="78" t="s">
        <v>156</v>
      </c>
      <c r="C47" s="121">
        <v>700</v>
      </c>
      <c r="D47" s="121">
        <v>700</v>
      </c>
    </row>
    <row r="48" spans="1:4" hidden="1" x14ac:dyDescent="0.25">
      <c r="A48" s="80"/>
      <c r="B48" s="78" t="s">
        <v>158</v>
      </c>
      <c r="C48" s="121"/>
      <c r="D48" s="121"/>
    </row>
    <row r="49" spans="1:5" x14ac:dyDescent="0.25">
      <c r="A49" s="81" t="s">
        <v>23</v>
      </c>
      <c r="B49" s="73"/>
      <c r="C49" s="123">
        <f>C11+C37</f>
        <v>2636700</v>
      </c>
      <c r="D49" s="123">
        <f>D11+D37</f>
        <v>2672400</v>
      </c>
    </row>
    <row r="50" spans="1:5" x14ac:dyDescent="0.25">
      <c r="C50" s="117"/>
      <c r="D50" s="117"/>
    </row>
    <row r="52" spans="1:5" x14ac:dyDescent="0.25">
      <c r="C52" s="82"/>
      <c r="D52" s="82"/>
    </row>
    <row r="53" spans="1:5" ht="18.75" x14ac:dyDescent="0.3">
      <c r="A53" s="85" t="s">
        <v>161</v>
      </c>
      <c r="B53" s="85"/>
      <c r="C53" s="85"/>
      <c r="D53" s="85" t="s">
        <v>166</v>
      </c>
      <c r="E53" s="84"/>
    </row>
  </sheetData>
  <mergeCells count="4">
    <mergeCell ref="A6:D7"/>
    <mergeCell ref="C9:D9"/>
    <mergeCell ref="A9:A10"/>
    <mergeCell ref="B9:B10"/>
  </mergeCells>
  <phoneticPr fontId="11" type="noConversion"/>
  <pageMargins left="0.7" right="0.7" top="0.75" bottom="0.75" header="0.3" footer="0.3"/>
  <pageSetup paperSize="9" scale="6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2"/>
  <sheetViews>
    <sheetView workbookViewId="0">
      <selection activeCell="B26" sqref="B26"/>
    </sheetView>
  </sheetViews>
  <sheetFormatPr defaultRowHeight="15.75" x14ac:dyDescent="0.25"/>
  <cols>
    <col min="1" max="1" width="30.140625" style="156" customWidth="1"/>
    <col min="2" max="2" width="71.42578125" style="156" customWidth="1"/>
  </cols>
  <sheetData>
    <row r="1" spans="1:2" x14ac:dyDescent="0.25">
      <c r="A1" s="155"/>
      <c r="B1" s="157" t="s">
        <v>236</v>
      </c>
    </row>
    <row r="2" spans="1:2" x14ac:dyDescent="0.25">
      <c r="A2" s="155"/>
      <c r="B2" s="157" t="s">
        <v>250</v>
      </c>
    </row>
    <row r="3" spans="1:2" x14ac:dyDescent="0.25">
      <c r="A3" s="155"/>
      <c r="B3" s="157" t="s">
        <v>222</v>
      </c>
    </row>
    <row r="4" spans="1:2" x14ac:dyDescent="0.25">
      <c r="A4" s="155"/>
      <c r="B4" s="165" t="s">
        <v>237</v>
      </c>
    </row>
    <row r="6" spans="1:2" ht="47.25" customHeight="1" x14ac:dyDescent="0.25">
      <c r="A6" s="314" t="s">
        <v>238</v>
      </c>
      <c r="B6" s="314"/>
    </row>
    <row r="7" spans="1:2" ht="15.75" customHeight="1" x14ac:dyDescent="0.25">
      <c r="A7" s="314"/>
      <c r="B7" s="314"/>
    </row>
    <row r="8" spans="1:2" ht="15.75" customHeight="1" x14ac:dyDescent="0.25">
      <c r="A8" s="315"/>
      <c r="B8" s="315"/>
    </row>
    <row r="9" spans="1:2" ht="47.25" x14ac:dyDescent="0.25">
      <c r="A9" s="158" t="s">
        <v>0</v>
      </c>
      <c r="B9" s="316" t="s">
        <v>219</v>
      </c>
    </row>
    <row r="10" spans="1:2" ht="31.5" x14ac:dyDescent="0.25">
      <c r="A10" s="158" t="s">
        <v>220</v>
      </c>
      <c r="B10" s="316"/>
    </row>
    <row r="11" spans="1:2" ht="33.75" customHeight="1" x14ac:dyDescent="0.25">
      <c r="A11" s="159">
        <v>996</v>
      </c>
      <c r="B11" s="161" t="s">
        <v>167</v>
      </c>
    </row>
    <row r="12" spans="1:2" ht="73.5" customHeight="1" x14ac:dyDescent="0.25">
      <c r="A12" s="162" t="s">
        <v>221</v>
      </c>
      <c r="B12" s="163" t="s">
        <v>166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7"/>
  <sheetViews>
    <sheetView zoomScale="75" zoomScaleNormal="75" workbookViewId="0">
      <selection activeCell="A38" sqref="A36:A38"/>
    </sheetView>
  </sheetViews>
  <sheetFormatPr defaultRowHeight="15.75" x14ac:dyDescent="0.25"/>
  <cols>
    <col min="1" max="1" width="65.140625" style="4" customWidth="1"/>
    <col min="2" max="2" width="21.5703125" style="4" customWidth="1"/>
    <col min="3" max="4" width="21.5703125" style="6" customWidth="1"/>
  </cols>
  <sheetData>
    <row r="1" spans="1:4" x14ac:dyDescent="0.25">
      <c r="C1" s="5" t="s">
        <v>143</v>
      </c>
    </row>
    <row r="2" spans="1:4" x14ac:dyDescent="0.25">
      <c r="C2" s="5" t="s">
        <v>24</v>
      </c>
    </row>
    <row r="3" spans="1:4" x14ac:dyDescent="0.25">
      <c r="C3" s="5" t="s">
        <v>163</v>
      </c>
    </row>
    <row r="4" spans="1:4" x14ac:dyDescent="0.25">
      <c r="C4" s="5" t="s">
        <v>182</v>
      </c>
    </row>
    <row r="6" spans="1:4" x14ac:dyDescent="0.25">
      <c r="A6" s="317" t="s">
        <v>72</v>
      </c>
      <c r="B6" s="318"/>
      <c r="C6" s="318"/>
      <c r="D6"/>
    </row>
    <row r="7" spans="1:4" ht="32.25" customHeight="1" x14ac:dyDescent="0.25">
      <c r="A7" s="317" t="s">
        <v>212</v>
      </c>
      <c r="B7" s="317"/>
      <c r="C7" s="317"/>
      <c r="D7"/>
    </row>
    <row r="8" spans="1:4" x14ac:dyDescent="0.25">
      <c r="A8" s="7"/>
    </row>
    <row r="9" spans="1:4" x14ac:dyDescent="0.25">
      <c r="A9" s="8" t="s">
        <v>73</v>
      </c>
      <c r="B9" s="8" t="s">
        <v>73</v>
      </c>
      <c r="C9" s="8"/>
      <c r="D9" s="8" t="s">
        <v>141</v>
      </c>
    </row>
    <row r="10" spans="1:4" x14ac:dyDescent="0.25">
      <c r="A10" s="321" t="s">
        <v>74</v>
      </c>
      <c r="B10" s="321" t="s">
        <v>75</v>
      </c>
      <c r="C10" s="319" t="s">
        <v>3</v>
      </c>
      <c r="D10" s="320"/>
    </row>
    <row r="11" spans="1:4" x14ac:dyDescent="0.25">
      <c r="A11" s="322"/>
      <c r="B11" s="322"/>
      <c r="C11" s="16" t="s">
        <v>160</v>
      </c>
      <c r="D11" s="16" t="s">
        <v>187</v>
      </c>
    </row>
    <row r="12" spans="1:4" x14ac:dyDescent="0.25">
      <c r="A12" s="9" t="s">
        <v>76</v>
      </c>
      <c r="B12" s="10" t="s">
        <v>77</v>
      </c>
      <c r="C12" s="11">
        <f>SUM(C13:C18)</f>
        <v>1958800</v>
      </c>
      <c r="D12" s="11">
        <f>SUM(D13:D18)</f>
        <v>1911700</v>
      </c>
    </row>
    <row r="13" spans="1:4" ht="31.5" x14ac:dyDescent="0.25">
      <c r="A13" s="12" t="s">
        <v>78</v>
      </c>
      <c r="B13" s="13" t="s">
        <v>79</v>
      </c>
      <c r="C13" s="14">
        <v>262000</v>
      </c>
      <c r="D13" s="14">
        <v>263000</v>
      </c>
    </row>
    <row r="14" spans="1:4" ht="47.25" x14ac:dyDescent="0.25">
      <c r="A14" s="12" t="s">
        <v>80</v>
      </c>
      <c r="B14" s="13" t="s">
        <v>81</v>
      </c>
      <c r="C14" s="14">
        <v>1589100</v>
      </c>
      <c r="D14" s="14">
        <v>1636000</v>
      </c>
    </row>
    <row r="15" spans="1:4" ht="47.25" x14ac:dyDescent="0.25">
      <c r="A15" s="12" t="s">
        <v>82</v>
      </c>
      <c r="B15" s="13" t="s">
        <v>83</v>
      </c>
      <c r="C15" s="14">
        <v>9000</v>
      </c>
      <c r="D15" s="14">
        <v>9000</v>
      </c>
    </row>
    <row r="16" spans="1:4" x14ac:dyDescent="0.25">
      <c r="A16" s="48" t="s">
        <v>177</v>
      </c>
      <c r="B16" s="87" t="s">
        <v>178</v>
      </c>
      <c r="C16" s="14">
        <v>95000</v>
      </c>
      <c r="D16" s="14"/>
    </row>
    <row r="17" spans="1:4" x14ac:dyDescent="0.25">
      <c r="A17" s="12" t="s">
        <v>84</v>
      </c>
      <c r="B17" s="13" t="s">
        <v>85</v>
      </c>
      <c r="C17" s="14">
        <v>3000</v>
      </c>
      <c r="D17" s="14">
        <v>3000</v>
      </c>
    </row>
    <row r="18" spans="1:4" x14ac:dyDescent="0.25">
      <c r="A18" s="138" t="s">
        <v>186</v>
      </c>
      <c r="B18" s="87" t="s">
        <v>183</v>
      </c>
      <c r="C18" s="14">
        <v>700</v>
      </c>
      <c r="D18" s="14">
        <v>700</v>
      </c>
    </row>
    <row r="19" spans="1:4" x14ac:dyDescent="0.25">
      <c r="A19" s="9" t="s">
        <v>139</v>
      </c>
      <c r="B19" s="20" t="s">
        <v>140</v>
      </c>
      <c r="C19" s="11">
        <f>C20</f>
        <v>39700</v>
      </c>
      <c r="D19" s="11">
        <f>D20</f>
        <v>39800</v>
      </c>
    </row>
    <row r="20" spans="1:4" x14ac:dyDescent="0.25">
      <c r="A20" s="12" t="s">
        <v>138</v>
      </c>
      <c r="B20" s="17" t="s">
        <v>137</v>
      </c>
      <c r="C20" s="14">
        <v>39700</v>
      </c>
      <c r="D20" s="14">
        <v>39800</v>
      </c>
    </row>
    <row r="21" spans="1:4" ht="31.5" x14ac:dyDescent="0.25">
      <c r="A21" s="9" t="s">
        <v>86</v>
      </c>
      <c r="B21" s="10" t="s">
        <v>87</v>
      </c>
      <c r="C21" s="11">
        <f>SUM(C22:C23)</f>
        <v>41800</v>
      </c>
      <c r="D21" s="11">
        <f>SUM(D22:D23)</f>
        <v>68800</v>
      </c>
    </row>
    <row r="22" spans="1:4" ht="31.5" x14ac:dyDescent="0.25">
      <c r="A22" s="12" t="s">
        <v>88</v>
      </c>
      <c r="B22" s="13" t="s">
        <v>89</v>
      </c>
      <c r="C22" s="14">
        <v>20800</v>
      </c>
      <c r="D22" s="14">
        <v>20800</v>
      </c>
    </row>
    <row r="23" spans="1:4" x14ac:dyDescent="0.25">
      <c r="A23" s="12" t="s">
        <v>90</v>
      </c>
      <c r="B23" s="13" t="s">
        <v>91</v>
      </c>
      <c r="C23" s="14">
        <v>21000</v>
      </c>
      <c r="D23" s="14">
        <v>48000</v>
      </c>
    </row>
    <row r="24" spans="1:4" x14ac:dyDescent="0.25">
      <c r="A24" s="9" t="s">
        <v>92</v>
      </c>
      <c r="B24" s="10" t="s">
        <v>93</v>
      </c>
      <c r="C24" s="11">
        <f>SUM(C25:C25)</f>
        <v>150800</v>
      </c>
      <c r="D24" s="11">
        <f>SUM(D25:D25)</f>
        <v>125000</v>
      </c>
    </row>
    <row r="25" spans="1:4" x14ac:dyDescent="0.25">
      <c r="A25" s="12" t="s">
        <v>94</v>
      </c>
      <c r="B25" s="13" t="s">
        <v>95</v>
      </c>
      <c r="C25" s="14">
        <v>150800</v>
      </c>
      <c r="D25" s="14">
        <v>125000</v>
      </c>
    </row>
    <row r="26" spans="1:4" x14ac:dyDescent="0.25">
      <c r="A26" s="9" t="s">
        <v>96</v>
      </c>
      <c r="B26" s="10" t="s">
        <v>97</v>
      </c>
      <c r="C26" s="11">
        <f>SUM(C27:C28)</f>
        <v>45000</v>
      </c>
      <c r="D26" s="11">
        <f>SUM(D27:D28)</f>
        <v>98000</v>
      </c>
    </row>
    <row r="27" spans="1:4" hidden="1" x14ac:dyDescent="0.25">
      <c r="A27" s="12" t="s">
        <v>98</v>
      </c>
      <c r="B27" s="13" t="s">
        <v>99</v>
      </c>
      <c r="C27" s="14">
        <v>0</v>
      </c>
      <c r="D27" s="14">
        <v>0</v>
      </c>
    </row>
    <row r="28" spans="1:4" x14ac:dyDescent="0.25">
      <c r="A28" s="12" t="s">
        <v>105</v>
      </c>
      <c r="B28" s="13" t="s">
        <v>106</v>
      </c>
      <c r="C28" s="14">
        <v>45000</v>
      </c>
      <c r="D28" s="14">
        <v>98000</v>
      </c>
    </row>
    <row r="29" spans="1:4" x14ac:dyDescent="0.25">
      <c r="A29" s="9" t="s">
        <v>100</v>
      </c>
      <c r="B29" s="10" t="s">
        <v>101</v>
      </c>
      <c r="C29" s="11">
        <f>C30+C31</f>
        <v>340000</v>
      </c>
      <c r="D29" s="11">
        <f>D30+D31</f>
        <v>340000</v>
      </c>
    </row>
    <row r="30" spans="1:4" x14ac:dyDescent="0.25">
      <c r="A30" s="12" t="s">
        <v>102</v>
      </c>
      <c r="B30" s="13" t="s">
        <v>103</v>
      </c>
      <c r="C30" s="14">
        <v>208000</v>
      </c>
      <c r="D30" s="14">
        <v>208000</v>
      </c>
    </row>
    <row r="31" spans="1:4" ht="33" customHeight="1" x14ac:dyDescent="0.25">
      <c r="A31" s="12" t="s">
        <v>153</v>
      </c>
      <c r="B31" s="13">
        <v>801</v>
      </c>
      <c r="C31" s="14">
        <v>132000</v>
      </c>
      <c r="D31" s="14">
        <v>132000</v>
      </c>
    </row>
    <row r="32" spans="1:4" x14ac:dyDescent="0.25">
      <c r="A32" s="9" t="s">
        <v>168</v>
      </c>
      <c r="B32" s="10">
        <v>1001</v>
      </c>
      <c r="C32" s="11">
        <f>C33</f>
        <v>30000</v>
      </c>
      <c r="D32" s="11">
        <f>D33</f>
        <v>30000</v>
      </c>
    </row>
    <row r="33" spans="1:4" x14ac:dyDescent="0.25">
      <c r="A33" s="48" t="s">
        <v>169</v>
      </c>
      <c r="B33" s="13">
        <v>1001</v>
      </c>
      <c r="C33" s="14">
        <v>30000</v>
      </c>
      <c r="D33" s="126">
        <v>30000</v>
      </c>
    </row>
    <row r="34" spans="1:4" x14ac:dyDescent="0.25">
      <c r="A34" s="9" t="s">
        <v>104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 x14ac:dyDescent="0.25">
      <c r="C35" s="115"/>
      <c r="D35" s="116"/>
    </row>
    <row r="37" spans="1:4" ht="18.75" x14ac:dyDescent="0.3">
      <c r="A37" s="1" t="s">
        <v>161</v>
      </c>
      <c r="C37" s="3"/>
      <c r="D37" s="3" t="s">
        <v>166</v>
      </c>
    </row>
  </sheetData>
  <mergeCells count="5">
    <mergeCell ref="A6:C6"/>
    <mergeCell ref="A7:C7"/>
    <mergeCell ref="C10:D10"/>
    <mergeCell ref="B10:B11"/>
    <mergeCell ref="A10:A11"/>
  </mergeCells>
  <phoneticPr fontId="11" type="noConversion"/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8"/>
  <sheetViews>
    <sheetView workbookViewId="0">
      <selection activeCell="E13" sqref="E13"/>
    </sheetView>
  </sheetViews>
  <sheetFormatPr defaultColWidth="9.140625" defaultRowHeight="15.75" x14ac:dyDescent="0.25"/>
  <cols>
    <col min="1" max="1" width="52.85546875" style="88" customWidth="1"/>
    <col min="2" max="2" width="14.7109375" style="88" customWidth="1"/>
    <col min="3" max="3" width="12.85546875" style="88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89" bestFit="1" customWidth="1"/>
    <col min="8" max="9" width="15.42578125" style="89" bestFit="1" customWidth="1"/>
    <col min="10" max="16384" width="9.140625" style="89"/>
  </cols>
  <sheetData>
    <row r="1" spans="1:9" x14ac:dyDescent="0.25">
      <c r="D1" s="18" t="s">
        <v>142</v>
      </c>
    </row>
    <row r="2" spans="1:9" x14ac:dyDescent="0.25">
      <c r="D2" s="18" t="s">
        <v>110</v>
      </c>
    </row>
    <row r="3" spans="1:9" x14ac:dyDescent="0.25">
      <c r="D3" s="5" t="s">
        <v>163</v>
      </c>
    </row>
    <row r="4" spans="1:9" x14ac:dyDescent="0.25">
      <c r="D4" s="18" t="s">
        <v>182</v>
      </c>
    </row>
    <row r="6" spans="1:9" ht="15.75" customHeight="1" x14ac:dyDescent="0.25">
      <c r="A6" s="323" t="s">
        <v>107</v>
      </c>
      <c r="B6" s="323"/>
      <c r="C6" s="323"/>
      <c r="D6" s="323"/>
      <c r="E6" s="323"/>
      <c r="F6" s="323"/>
    </row>
    <row r="7" spans="1:9" ht="32.25" customHeight="1" x14ac:dyDescent="0.25">
      <c r="A7" s="323" t="s">
        <v>148</v>
      </c>
      <c r="B7" s="323"/>
      <c r="C7" s="323"/>
      <c r="D7" s="323"/>
      <c r="E7" s="323"/>
      <c r="F7" s="323"/>
    </row>
    <row r="8" spans="1:9" ht="15.75" customHeight="1" x14ac:dyDescent="0.25">
      <c r="A8" s="323" t="s">
        <v>211</v>
      </c>
      <c r="B8" s="323"/>
      <c r="C8" s="323"/>
      <c r="D8" s="323"/>
      <c r="E8" s="323"/>
      <c r="F8" s="323"/>
    </row>
    <row r="9" spans="1:9" x14ac:dyDescent="0.25">
      <c r="A9" s="90"/>
    </row>
    <row r="10" spans="1:9" x14ac:dyDescent="0.25">
      <c r="A10" s="91" t="s">
        <v>73</v>
      </c>
      <c r="B10" s="91" t="s">
        <v>73</v>
      </c>
      <c r="C10" s="91" t="s">
        <v>73</v>
      </c>
      <c r="D10" s="92" t="s">
        <v>73</v>
      </c>
      <c r="E10" s="91"/>
      <c r="F10" s="91" t="s">
        <v>135</v>
      </c>
    </row>
    <row r="11" spans="1:9" x14ac:dyDescent="0.25">
      <c r="A11" s="324" t="s">
        <v>74</v>
      </c>
      <c r="B11" s="324" t="s">
        <v>108</v>
      </c>
      <c r="C11" s="324" t="s">
        <v>109</v>
      </c>
      <c r="D11" s="325" t="s">
        <v>75</v>
      </c>
      <c r="E11" s="324" t="s">
        <v>3</v>
      </c>
      <c r="F11" s="324"/>
    </row>
    <row r="12" spans="1:9" x14ac:dyDescent="0.25">
      <c r="A12" s="324"/>
      <c r="B12" s="324"/>
      <c r="C12" s="324"/>
      <c r="D12" s="325"/>
      <c r="E12" s="140" t="s">
        <v>160</v>
      </c>
      <c r="F12" s="140" t="s">
        <v>187</v>
      </c>
    </row>
    <row r="13" spans="1:9" ht="63" x14ac:dyDescent="0.25">
      <c r="A13" s="27" t="s">
        <v>136</v>
      </c>
      <c r="B13" s="104">
        <v>6035118</v>
      </c>
      <c r="C13" s="104"/>
      <c r="D13" s="105"/>
      <c r="E13" s="106">
        <f>E15+E17</f>
        <v>39700</v>
      </c>
      <c r="F13" s="106">
        <f>F15+F17</f>
        <v>39800</v>
      </c>
      <c r="G13" s="94"/>
      <c r="H13" s="107"/>
      <c r="I13" s="107"/>
    </row>
    <row r="14" spans="1:9" ht="31.5" customHeight="1" x14ac:dyDescent="0.25">
      <c r="A14" s="44" t="s">
        <v>111</v>
      </c>
      <c r="B14" s="43">
        <v>6035118</v>
      </c>
      <c r="C14" s="43">
        <v>121</v>
      </c>
      <c r="D14" s="108"/>
      <c r="E14" s="109">
        <f>E15</f>
        <v>37000</v>
      </c>
      <c r="F14" s="109">
        <f>F15</f>
        <v>37000</v>
      </c>
      <c r="G14" s="94"/>
      <c r="H14" s="110"/>
      <c r="I14" s="110"/>
    </row>
    <row r="15" spans="1:9" x14ac:dyDescent="0.25">
      <c r="A15" s="44" t="s">
        <v>138</v>
      </c>
      <c r="B15" s="43">
        <v>6035118</v>
      </c>
      <c r="C15" s="43">
        <v>121</v>
      </c>
      <c r="D15" s="108" t="s">
        <v>137</v>
      </c>
      <c r="E15" s="109">
        <v>37000</v>
      </c>
      <c r="F15" s="109">
        <v>37000</v>
      </c>
      <c r="G15" s="94"/>
      <c r="H15" s="107"/>
      <c r="I15" s="107"/>
    </row>
    <row r="16" spans="1:9" ht="47.25" x14ac:dyDescent="0.25">
      <c r="A16" s="44" t="s">
        <v>112</v>
      </c>
      <c r="B16" s="43">
        <v>6035118</v>
      </c>
      <c r="C16" s="43">
        <v>244</v>
      </c>
      <c r="D16" s="108"/>
      <c r="E16" s="26">
        <v>2200</v>
      </c>
      <c r="F16" s="26">
        <f>F17</f>
        <v>2800</v>
      </c>
      <c r="G16" s="94"/>
      <c r="H16" s="107"/>
      <c r="I16" s="107"/>
    </row>
    <row r="17" spans="1:9" x14ac:dyDescent="0.25">
      <c r="A17" s="44" t="s">
        <v>138</v>
      </c>
      <c r="B17" s="43">
        <v>6035118</v>
      </c>
      <c r="C17" s="43">
        <v>244</v>
      </c>
      <c r="D17" s="108" t="s">
        <v>137</v>
      </c>
      <c r="E17" s="26">
        <v>2700</v>
      </c>
      <c r="F17" s="26">
        <v>2800</v>
      </c>
      <c r="G17" s="94"/>
      <c r="H17" s="107"/>
      <c r="I17" s="107"/>
    </row>
    <row r="18" spans="1:9" ht="31.5" x14ac:dyDescent="0.25">
      <c r="A18" s="55" t="s">
        <v>121</v>
      </c>
      <c r="B18" s="111">
        <v>7707001</v>
      </c>
      <c r="C18" s="111"/>
      <c r="D18" s="112"/>
      <c r="E18" s="106">
        <f>E19</f>
        <v>3000</v>
      </c>
      <c r="F18" s="106">
        <f>F19</f>
        <v>3000</v>
      </c>
      <c r="G18" s="94"/>
      <c r="H18" s="107"/>
      <c r="I18" s="107"/>
    </row>
    <row r="19" spans="1:9" x14ac:dyDescent="0.25">
      <c r="A19" s="44" t="s">
        <v>122</v>
      </c>
      <c r="B19" s="45">
        <v>7707001</v>
      </c>
      <c r="C19" s="45">
        <v>870</v>
      </c>
      <c r="D19" s="113"/>
      <c r="E19" s="109">
        <f>E20</f>
        <v>3000</v>
      </c>
      <c r="F19" s="109">
        <f>F20</f>
        <v>3000</v>
      </c>
      <c r="G19" s="94"/>
      <c r="H19" s="107"/>
      <c r="I19" s="107"/>
    </row>
    <row r="20" spans="1:9" x14ac:dyDescent="0.25">
      <c r="A20" s="44" t="s">
        <v>84</v>
      </c>
      <c r="B20" s="45">
        <v>7707001</v>
      </c>
      <c r="C20" s="45">
        <v>870</v>
      </c>
      <c r="D20" s="113" t="s">
        <v>85</v>
      </c>
      <c r="E20" s="109">
        <v>3000</v>
      </c>
      <c r="F20" s="109">
        <v>3000</v>
      </c>
      <c r="G20" s="94"/>
      <c r="H20" s="107"/>
      <c r="I20" s="107"/>
    </row>
    <row r="21" spans="1:9" x14ac:dyDescent="0.25">
      <c r="A21" s="55" t="s">
        <v>113</v>
      </c>
      <c r="B21" s="111">
        <v>7707003</v>
      </c>
      <c r="C21" s="111"/>
      <c r="D21" s="112"/>
      <c r="E21" s="106">
        <f>E22+E24</f>
        <v>262000</v>
      </c>
      <c r="F21" s="106">
        <f>F22+F24</f>
        <v>263000</v>
      </c>
      <c r="G21" s="94"/>
      <c r="H21" s="110"/>
      <c r="I21" s="110"/>
    </row>
    <row r="22" spans="1:9" ht="34.5" customHeight="1" x14ac:dyDescent="0.25">
      <c r="A22" s="44" t="s">
        <v>111</v>
      </c>
      <c r="B22" s="45">
        <v>7707003</v>
      </c>
      <c r="C22" s="45">
        <v>121</v>
      </c>
      <c r="D22" s="113"/>
      <c r="E22" s="109">
        <f>E23</f>
        <v>260000</v>
      </c>
      <c r="F22" s="109">
        <f>F23</f>
        <v>260000</v>
      </c>
      <c r="G22" s="94"/>
      <c r="H22" s="107"/>
      <c r="I22" s="107"/>
    </row>
    <row r="23" spans="1:9" ht="47.25" x14ac:dyDescent="0.25">
      <c r="A23" s="44" t="s">
        <v>114</v>
      </c>
      <c r="B23" s="45">
        <v>7707003</v>
      </c>
      <c r="C23" s="45">
        <v>121</v>
      </c>
      <c r="D23" s="113" t="s">
        <v>79</v>
      </c>
      <c r="E23" s="109">
        <v>260000</v>
      </c>
      <c r="F23" s="109">
        <v>260000</v>
      </c>
      <c r="G23" s="94"/>
      <c r="H23" s="107"/>
      <c r="I23" s="107"/>
    </row>
    <row r="24" spans="1:9" ht="63" x14ac:dyDescent="0.25">
      <c r="A24" s="44" t="s">
        <v>80</v>
      </c>
      <c r="B24" s="45">
        <v>7707003</v>
      </c>
      <c r="C24" s="45">
        <v>122</v>
      </c>
      <c r="D24" s="113" t="s">
        <v>79</v>
      </c>
      <c r="E24" s="109">
        <v>2000</v>
      </c>
      <c r="F24" s="109">
        <v>3000</v>
      </c>
      <c r="G24" s="94"/>
      <c r="H24" s="107"/>
      <c r="I24" s="107"/>
    </row>
    <row r="25" spans="1:9" x14ac:dyDescent="0.25">
      <c r="A25" s="55" t="s">
        <v>115</v>
      </c>
      <c r="B25" s="111">
        <v>7707004</v>
      </c>
      <c r="C25" s="111"/>
      <c r="D25" s="112"/>
      <c r="E25" s="106">
        <f>E26+E29+E31+E33+E36</f>
        <v>1599100</v>
      </c>
      <c r="F25" s="106">
        <f>F26+F29+F31+F33+F36</f>
        <v>1646000</v>
      </c>
      <c r="G25" s="94"/>
      <c r="H25" s="94"/>
      <c r="I25" s="94"/>
    </row>
    <row r="26" spans="1:9" ht="57.75" customHeight="1" x14ac:dyDescent="0.25">
      <c r="A26" s="44" t="s">
        <v>111</v>
      </c>
      <c r="B26" s="45">
        <v>7707004</v>
      </c>
      <c r="C26" s="45">
        <v>121</v>
      </c>
      <c r="D26" s="113"/>
      <c r="E26" s="109">
        <f>E27+E28</f>
        <v>1380000</v>
      </c>
      <c r="F26" s="109">
        <f>F27+F28</f>
        <v>1380000</v>
      </c>
      <c r="G26" s="94"/>
      <c r="H26" s="110"/>
      <c r="I26" s="110"/>
    </row>
    <row r="27" spans="1:9" ht="63" x14ac:dyDescent="0.25">
      <c r="A27" s="44" t="s">
        <v>80</v>
      </c>
      <c r="B27" s="45">
        <v>7707004</v>
      </c>
      <c r="C27" s="45">
        <v>121</v>
      </c>
      <c r="D27" s="113" t="s">
        <v>81</v>
      </c>
      <c r="E27" s="109">
        <v>1380000</v>
      </c>
      <c r="F27" s="109">
        <v>1380000</v>
      </c>
    </row>
    <row r="28" spans="1:9" x14ac:dyDescent="0.25">
      <c r="A28" s="42" t="s">
        <v>90</v>
      </c>
      <c r="B28" s="45">
        <v>7707004</v>
      </c>
      <c r="C28" s="45">
        <v>121</v>
      </c>
      <c r="D28" s="113" t="s">
        <v>91</v>
      </c>
      <c r="E28" s="109"/>
      <c r="F28" s="109"/>
    </row>
    <row r="29" spans="1:9" ht="35.25" customHeight="1" x14ac:dyDescent="0.25">
      <c r="A29" s="44" t="s">
        <v>116</v>
      </c>
      <c r="B29" s="45">
        <v>7707004</v>
      </c>
      <c r="C29" s="45">
        <v>122</v>
      </c>
      <c r="D29" s="113"/>
      <c r="E29" s="109">
        <f>E30</f>
        <v>2000</v>
      </c>
      <c r="F29" s="109">
        <f>F30</f>
        <v>3000</v>
      </c>
    </row>
    <row r="30" spans="1:9" ht="63" x14ac:dyDescent="0.25">
      <c r="A30" s="44" t="s">
        <v>80</v>
      </c>
      <c r="B30" s="45">
        <v>7707004</v>
      </c>
      <c r="C30" s="45">
        <v>122</v>
      </c>
      <c r="D30" s="113" t="s">
        <v>81</v>
      </c>
      <c r="E30" s="109">
        <v>2000</v>
      </c>
      <c r="F30" s="109">
        <v>3000</v>
      </c>
    </row>
    <row r="31" spans="1:9" ht="31.5" x14ac:dyDescent="0.25">
      <c r="A31" s="44" t="s">
        <v>117</v>
      </c>
      <c r="B31" s="45">
        <v>7707004</v>
      </c>
      <c r="C31" s="45">
        <v>242</v>
      </c>
      <c r="D31" s="113"/>
      <c r="E31" s="109">
        <f>E32</f>
        <v>67800</v>
      </c>
      <c r="F31" s="109">
        <f>F32</f>
        <v>111700</v>
      </c>
    </row>
    <row r="32" spans="1:9" ht="63" x14ac:dyDescent="0.25">
      <c r="A32" s="44" t="s">
        <v>80</v>
      </c>
      <c r="B32" s="45">
        <v>7707004</v>
      </c>
      <c r="C32" s="45">
        <v>242</v>
      </c>
      <c r="D32" s="113" t="s">
        <v>81</v>
      </c>
      <c r="E32" s="109">
        <v>67800</v>
      </c>
      <c r="F32" s="109">
        <v>111700</v>
      </c>
    </row>
    <row r="33" spans="1:6" ht="47.25" x14ac:dyDescent="0.25">
      <c r="A33" s="44" t="s">
        <v>112</v>
      </c>
      <c r="B33" s="45">
        <v>7707004</v>
      </c>
      <c r="C33" s="45">
        <v>244</v>
      </c>
      <c r="D33" s="113"/>
      <c r="E33" s="109">
        <f>E34+E35</f>
        <v>147300</v>
      </c>
      <c r="F33" s="109">
        <f>F34+F35</f>
        <v>149300</v>
      </c>
    </row>
    <row r="34" spans="1:6" ht="63" x14ac:dyDescent="0.25">
      <c r="A34" s="44" t="s">
        <v>80</v>
      </c>
      <c r="B34" s="45">
        <v>7707004</v>
      </c>
      <c r="C34" s="45">
        <v>244</v>
      </c>
      <c r="D34" s="113" t="s">
        <v>81</v>
      </c>
      <c r="E34" s="109">
        <v>137300</v>
      </c>
      <c r="F34" s="109">
        <v>139300</v>
      </c>
    </row>
    <row r="35" spans="1:6" ht="47.25" x14ac:dyDescent="0.25">
      <c r="A35" s="44" t="s">
        <v>112</v>
      </c>
      <c r="B35" s="45">
        <v>7707004</v>
      </c>
      <c r="C35" s="45">
        <v>244</v>
      </c>
      <c r="D35" s="113" t="s">
        <v>89</v>
      </c>
      <c r="E35" s="109">
        <v>10000</v>
      </c>
      <c r="F35" s="109">
        <v>10000</v>
      </c>
    </row>
    <row r="36" spans="1:6" x14ac:dyDescent="0.25">
      <c r="A36" s="44" t="s">
        <v>119</v>
      </c>
      <c r="B36" s="45">
        <v>7707004</v>
      </c>
      <c r="C36" s="45">
        <v>852</v>
      </c>
      <c r="D36" s="113"/>
      <c r="E36" s="109">
        <f>E37</f>
        <v>2000</v>
      </c>
      <c r="F36" s="109">
        <f>F37</f>
        <v>2000</v>
      </c>
    </row>
    <row r="37" spans="1:6" ht="63" x14ac:dyDescent="0.25">
      <c r="A37" s="44" t="s">
        <v>80</v>
      </c>
      <c r="B37" s="45">
        <v>7707004</v>
      </c>
      <c r="C37" s="45">
        <v>852</v>
      </c>
      <c r="D37" s="113" t="s">
        <v>81</v>
      </c>
      <c r="E37" s="109">
        <v>2000</v>
      </c>
      <c r="F37" s="109">
        <v>2000</v>
      </c>
    </row>
    <row r="38" spans="1:6" ht="31.5" x14ac:dyDescent="0.25">
      <c r="A38" s="55" t="s">
        <v>118</v>
      </c>
      <c r="B38" s="111">
        <v>7707013</v>
      </c>
      <c r="C38" s="111"/>
      <c r="D38" s="112"/>
      <c r="E38" s="106">
        <f>E39</f>
        <v>9000</v>
      </c>
      <c r="F38" s="106">
        <f>F39</f>
        <v>9000</v>
      </c>
    </row>
    <row r="39" spans="1:6" x14ac:dyDescent="0.25">
      <c r="A39" s="44" t="s">
        <v>22</v>
      </c>
      <c r="B39" s="45">
        <v>7707013</v>
      </c>
      <c r="C39" s="45">
        <v>540</v>
      </c>
      <c r="D39" s="113"/>
      <c r="E39" s="109">
        <f>E40</f>
        <v>9000</v>
      </c>
      <c r="F39" s="109">
        <f>F40</f>
        <v>9000</v>
      </c>
    </row>
    <row r="40" spans="1:6" ht="47.25" x14ac:dyDescent="0.25">
      <c r="A40" s="44" t="s">
        <v>82</v>
      </c>
      <c r="B40" s="45">
        <v>7707013</v>
      </c>
      <c r="C40" s="45">
        <v>540</v>
      </c>
      <c r="D40" s="113" t="s">
        <v>83</v>
      </c>
      <c r="E40" s="109">
        <v>9000</v>
      </c>
      <c r="F40" s="109">
        <v>9000</v>
      </c>
    </row>
    <row r="41" spans="1:6" ht="47.25" x14ac:dyDescent="0.25">
      <c r="A41" s="33" t="s">
        <v>154</v>
      </c>
      <c r="B41" s="35">
        <v>7707801</v>
      </c>
      <c r="C41" s="111"/>
      <c r="D41" s="112"/>
      <c r="E41" s="106">
        <f>E42+E44+E46+E48</f>
        <v>208000</v>
      </c>
      <c r="F41" s="106">
        <f>F42+F44+F46+F48</f>
        <v>208000</v>
      </c>
    </row>
    <row r="42" spans="1:6" ht="31.5" x14ac:dyDescent="0.25">
      <c r="A42" s="44" t="s">
        <v>120</v>
      </c>
      <c r="B42" s="37">
        <v>7707801</v>
      </c>
      <c r="C42" s="45">
        <v>111</v>
      </c>
      <c r="D42" s="113"/>
      <c r="E42" s="109">
        <f>E43</f>
        <v>195000</v>
      </c>
      <c r="F42" s="109">
        <f>F43</f>
        <v>195000</v>
      </c>
    </row>
    <row r="43" spans="1:6" x14ac:dyDescent="0.25">
      <c r="A43" s="44" t="s">
        <v>102</v>
      </c>
      <c r="B43" s="37">
        <v>7707801</v>
      </c>
      <c r="C43" s="45">
        <v>111</v>
      </c>
      <c r="D43" s="113" t="s">
        <v>103</v>
      </c>
      <c r="E43" s="109">
        <v>195000</v>
      </c>
      <c r="F43" s="109">
        <v>195000</v>
      </c>
    </row>
    <row r="44" spans="1:6" x14ac:dyDescent="0.25">
      <c r="A44" s="30" t="s">
        <v>102</v>
      </c>
      <c r="B44" s="37">
        <v>7707801</v>
      </c>
      <c r="C44" s="37">
        <v>122</v>
      </c>
      <c r="D44" s="36" t="s">
        <v>103</v>
      </c>
      <c r="E44" s="39">
        <v>1000</v>
      </c>
      <c r="F44" s="125">
        <v>1000</v>
      </c>
    </row>
    <row r="45" spans="1:6" x14ac:dyDescent="0.25">
      <c r="A45" s="44" t="s">
        <v>102</v>
      </c>
      <c r="B45" s="37">
        <v>7707801</v>
      </c>
      <c r="C45" s="45">
        <v>242</v>
      </c>
      <c r="D45" s="113" t="s">
        <v>103</v>
      </c>
      <c r="E45" s="109"/>
      <c r="F45" s="109"/>
    </row>
    <row r="46" spans="1:6" ht="47.25" x14ac:dyDescent="0.25">
      <c r="A46" s="44" t="s">
        <v>112</v>
      </c>
      <c r="B46" s="37">
        <v>7707801</v>
      </c>
      <c r="C46" s="45">
        <v>244</v>
      </c>
      <c r="D46" s="113"/>
      <c r="E46" s="109">
        <f>E47</f>
        <v>12000</v>
      </c>
      <c r="F46" s="109">
        <f>F47</f>
        <v>12000</v>
      </c>
    </row>
    <row r="47" spans="1:6" x14ac:dyDescent="0.25">
      <c r="A47" s="44" t="s">
        <v>102</v>
      </c>
      <c r="B47" s="37">
        <v>7707801</v>
      </c>
      <c r="C47" s="45">
        <v>244</v>
      </c>
      <c r="D47" s="113" t="s">
        <v>103</v>
      </c>
      <c r="E47" s="109">
        <v>12000</v>
      </c>
      <c r="F47" s="109">
        <v>12000</v>
      </c>
    </row>
    <row r="48" spans="1:6" x14ac:dyDescent="0.25">
      <c r="A48" s="44" t="s">
        <v>119</v>
      </c>
      <c r="B48" s="37">
        <v>7707801</v>
      </c>
      <c r="C48" s="45">
        <v>852</v>
      </c>
      <c r="D48" s="113"/>
      <c r="E48" s="109">
        <f>E49</f>
        <v>0</v>
      </c>
      <c r="F48" s="109">
        <f>F49</f>
        <v>0</v>
      </c>
    </row>
    <row r="49" spans="1:6" x14ac:dyDescent="0.25">
      <c r="A49" s="44" t="s">
        <v>102</v>
      </c>
      <c r="B49" s="37">
        <v>7707801</v>
      </c>
      <c r="C49" s="45">
        <v>852</v>
      </c>
      <c r="D49" s="113" t="s">
        <v>103</v>
      </c>
      <c r="E49" s="109"/>
      <c r="F49" s="109"/>
    </row>
    <row r="50" spans="1:6" ht="47.25" x14ac:dyDescent="0.25">
      <c r="A50" s="33" t="s">
        <v>152</v>
      </c>
      <c r="B50" s="35">
        <v>7707802</v>
      </c>
      <c r="C50" s="45"/>
      <c r="D50" s="113"/>
      <c r="E50" s="106">
        <f>E51+E54</f>
        <v>132000</v>
      </c>
      <c r="F50" s="106">
        <f>F51+F54</f>
        <v>132000</v>
      </c>
    </row>
    <row r="51" spans="1:6" ht="31.5" x14ac:dyDescent="0.25">
      <c r="A51" s="30" t="s">
        <v>120</v>
      </c>
      <c r="B51" s="35">
        <v>7707802</v>
      </c>
      <c r="C51" s="45">
        <v>111</v>
      </c>
      <c r="D51" s="113"/>
      <c r="E51" s="109">
        <f>E52</f>
        <v>130000</v>
      </c>
      <c r="F51" s="109">
        <f>F52</f>
        <v>130000</v>
      </c>
    </row>
    <row r="52" spans="1:6" x14ac:dyDescent="0.25">
      <c r="A52" s="30" t="s">
        <v>153</v>
      </c>
      <c r="B52" s="35">
        <v>7707802</v>
      </c>
      <c r="C52" s="45">
        <v>111</v>
      </c>
      <c r="D52" s="113" t="s">
        <v>103</v>
      </c>
      <c r="E52" s="109">
        <v>130000</v>
      </c>
      <c r="F52" s="109">
        <v>130000</v>
      </c>
    </row>
    <row r="53" spans="1:6" ht="47.25" x14ac:dyDescent="0.25">
      <c r="A53" s="30" t="s">
        <v>112</v>
      </c>
      <c r="B53" s="35">
        <v>7707802</v>
      </c>
      <c r="C53" s="45">
        <v>244</v>
      </c>
      <c r="D53" s="113"/>
      <c r="E53" s="109">
        <f>E54</f>
        <v>2000</v>
      </c>
      <c r="F53" s="109">
        <f>F54</f>
        <v>2000</v>
      </c>
    </row>
    <row r="54" spans="1:6" x14ac:dyDescent="0.25">
      <c r="A54" s="30" t="s">
        <v>153</v>
      </c>
      <c r="B54" s="35">
        <v>7707802</v>
      </c>
      <c r="C54" s="45">
        <v>244</v>
      </c>
      <c r="D54" s="113" t="s">
        <v>103</v>
      </c>
      <c r="E54" s="109">
        <v>2000</v>
      </c>
      <c r="F54" s="109">
        <v>2000</v>
      </c>
    </row>
    <row r="55" spans="1:6" ht="47.25" x14ac:dyDescent="0.25">
      <c r="A55" s="55" t="s">
        <v>123</v>
      </c>
      <c r="B55" s="111">
        <v>7707032</v>
      </c>
      <c r="C55" s="111"/>
      <c r="D55" s="112"/>
      <c r="E55" s="106">
        <f>E56</f>
        <v>21000</v>
      </c>
      <c r="F55" s="106">
        <f>F56</f>
        <v>48000</v>
      </c>
    </row>
    <row r="56" spans="1:6" ht="47.25" x14ac:dyDescent="0.25">
      <c r="A56" s="44" t="s">
        <v>112</v>
      </c>
      <c r="B56" s="45">
        <v>7707032</v>
      </c>
      <c r="C56" s="45">
        <v>244</v>
      </c>
      <c r="D56" s="113"/>
      <c r="E56" s="109">
        <f>E57</f>
        <v>21000</v>
      </c>
      <c r="F56" s="109">
        <f>F57</f>
        <v>48000</v>
      </c>
    </row>
    <row r="57" spans="1:6" ht="47.25" x14ac:dyDescent="0.25">
      <c r="A57" s="44" t="s">
        <v>88</v>
      </c>
      <c r="B57" s="45">
        <v>7707032</v>
      </c>
      <c r="C57" s="45">
        <v>244</v>
      </c>
      <c r="D57" s="113" t="s">
        <v>91</v>
      </c>
      <c r="E57" s="109">
        <v>21000</v>
      </c>
      <c r="F57" s="109">
        <v>48000</v>
      </c>
    </row>
    <row r="58" spans="1:6" ht="47.25" x14ac:dyDescent="0.25">
      <c r="A58" s="33" t="s">
        <v>123</v>
      </c>
      <c r="B58" s="35">
        <v>7707033</v>
      </c>
      <c r="C58" s="35"/>
      <c r="D58" s="34"/>
      <c r="E58" s="41">
        <f>E59</f>
        <v>10800</v>
      </c>
      <c r="F58" s="41">
        <f>F59</f>
        <v>10800</v>
      </c>
    </row>
    <row r="59" spans="1:6" ht="47.25" x14ac:dyDescent="0.25">
      <c r="A59" s="30" t="s">
        <v>112</v>
      </c>
      <c r="B59" s="37">
        <v>7707033</v>
      </c>
      <c r="C59" s="37">
        <v>244</v>
      </c>
      <c r="D59" s="36"/>
      <c r="E59" s="39">
        <f>E60</f>
        <v>10800</v>
      </c>
      <c r="F59" s="39">
        <f>F60</f>
        <v>10800</v>
      </c>
    </row>
    <row r="60" spans="1:6" ht="47.25" x14ac:dyDescent="0.25">
      <c r="A60" s="30" t="s">
        <v>88</v>
      </c>
      <c r="B60" s="37">
        <v>7707033</v>
      </c>
      <c r="C60" s="37">
        <v>244</v>
      </c>
      <c r="D60" s="36" t="s">
        <v>89</v>
      </c>
      <c r="E60" s="39">
        <v>10800</v>
      </c>
      <c r="F60" s="39">
        <v>10800</v>
      </c>
    </row>
    <row r="61" spans="1:6" ht="31.5" x14ac:dyDescent="0.25">
      <c r="A61" s="55" t="s">
        <v>124</v>
      </c>
      <c r="B61" s="111">
        <v>7707501</v>
      </c>
      <c r="C61" s="111"/>
      <c r="D61" s="112"/>
      <c r="E61" s="106">
        <f>E62</f>
        <v>5000</v>
      </c>
      <c r="F61" s="106">
        <f>F62</f>
        <v>5000</v>
      </c>
    </row>
    <row r="62" spans="1:6" ht="47.25" x14ac:dyDescent="0.25">
      <c r="A62" s="44" t="s">
        <v>112</v>
      </c>
      <c r="B62" s="45">
        <v>7707501</v>
      </c>
      <c r="C62" s="45">
        <v>244</v>
      </c>
      <c r="D62" s="113"/>
      <c r="E62" s="109">
        <f>E63</f>
        <v>5000</v>
      </c>
      <c r="F62" s="109">
        <f>F63</f>
        <v>5000</v>
      </c>
    </row>
    <row r="63" spans="1:6" x14ac:dyDescent="0.25">
      <c r="A63" s="44" t="s">
        <v>105</v>
      </c>
      <c r="B63" s="45">
        <v>7707501</v>
      </c>
      <c r="C63" s="45">
        <v>244</v>
      </c>
      <c r="D63" s="113" t="s">
        <v>106</v>
      </c>
      <c r="E63" s="109">
        <v>5000</v>
      </c>
      <c r="F63" s="109">
        <v>5000</v>
      </c>
    </row>
    <row r="64" spans="1:6" ht="31.5" x14ac:dyDescent="0.25">
      <c r="A64" s="114" t="s">
        <v>127</v>
      </c>
      <c r="B64" s="104">
        <v>7707502</v>
      </c>
      <c r="C64" s="111"/>
      <c r="D64" s="112"/>
      <c r="E64" s="106">
        <f>E65+E67</f>
        <v>160800</v>
      </c>
      <c r="F64" s="106">
        <f>F65+F67</f>
        <v>170000</v>
      </c>
    </row>
    <row r="65" spans="1:6" ht="47.25" x14ac:dyDescent="0.25">
      <c r="A65" s="44" t="s">
        <v>112</v>
      </c>
      <c r="B65" s="45">
        <v>7707502</v>
      </c>
      <c r="C65" s="45">
        <v>244</v>
      </c>
      <c r="D65" s="113"/>
      <c r="E65" s="109">
        <f>E66</f>
        <v>150800</v>
      </c>
      <c r="F65" s="109">
        <f>F66</f>
        <v>125000</v>
      </c>
    </row>
    <row r="66" spans="1:6" x14ac:dyDescent="0.25">
      <c r="A66" s="44" t="s">
        <v>94</v>
      </c>
      <c r="B66" s="45">
        <v>7707502</v>
      </c>
      <c r="C66" s="45">
        <v>244</v>
      </c>
      <c r="D66" s="113" t="s">
        <v>95</v>
      </c>
      <c r="E66" s="109">
        <v>150800</v>
      </c>
      <c r="F66" s="109">
        <v>125000</v>
      </c>
    </row>
    <row r="67" spans="1:6" ht="47.25" x14ac:dyDescent="0.25">
      <c r="A67" s="30" t="s">
        <v>112</v>
      </c>
      <c r="B67" s="37">
        <v>7707502</v>
      </c>
      <c r="C67" s="37">
        <v>244</v>
      </c>
      <c r="D67" s="36"/>
      <c r="E67" s="39">
        <f>E68</f>
        <v>10000</v>
      </c>
      <c r="F67" s="39">
        <f>F68</f>
        <v>45000</v>
      </c>
    </row>
    <row r="68" spans="1:6" x14ac:dyDescent="0.25">
      <c r="A68" s="30" t="s">
        <v>105</v>
      </c>
      <c r="B68" s="37">
        <v>7707502</v>
      </c>
      <c r="C68" s="37">
        <v>244</v>
      </c>
      <c r="D68" s="36" t="s">
        <v>106</v>
      </c>
      <c r="E68" s="39">
        <v>10000</v>
      </c>
      <c r="F68" s="39">
        <v>45000</v>
      </c>
    </row>
    <row r="69" spans="1:6" ht="31.5" x14ac:dyDescent="0.25">
      <c r="A69" s="93" t="s">
        <v>170</v>
      </c>
      <c r="B69" s="35">
        <v>7707503</v>
      </c>
      <c r="C69" s="35"/>
      <c r="D69" s="34"/>
      <c r="E69" s="41">
        <f>E70</f>
        <v>1000</v>
      </c>
      <c r="F69" s="41">
        <f>F70</f>
        <v>2000</v>
      </c>
    </row>
    <row r="70" spans="1:6" ht="47.25" x14ac:dyDescent="0.25">
      <c r="A70" s="30" t="s">
        <v>112</v>
      </c>
      <c r="B70" s="37">
        <v>7707503</v>
      </c>
      <c r="C70" s="37">
        <v>244</v>
      </c>
      <c r="D70" s="36"/>
      <c r="E70" s="39">
        <f>E71</f>
        <v>1000</v>
      </c>
      <c r="F70" s="39">
        <f>F71</f>
        <v>2000</v>
      </c>
    </row>
    <row r="71" spans="1:6" x14ac:dyDescent="0.25">
      <c r="A71" s="30" t="s">
        <v>105</v>
      </c>
      <c r="B71" s="37">
        <v>7707503</v>
      </c>
      <c r="C71" s="37">
        <v>244</v>
      </c>
      <c r="D71" s="36" t="s">
        <v>106</v>
      </c>
      <c r="E71" s="39">
        <v>1000</v>
      </c>
      <c r="F71" s="39">
        <v>2000</v>
      </c>
    </row>
    <row r="72" spans="1:6" ht="31.5" x14ac:dyDescent="0.25">
      <c r="A72" s="93" t="s">
        <v>171</v>
      </c>
      <c r="B72" s="35">
        <v>7707504</v>
      </c>
      <c r="C72" s="35"/>
      <c r="D72" s="34"/>
      <c r="E72" s="41">
        <f>E73</f>
        <v>1000</v>
      </c>
      <c r="F72" s="41">
        <f>F73</f>
        <v>2000</v>
      </c>
    </row>
    <row r="73" spans="1:6" ht="47.25" x14ac:dyDescent="0.25">
      <c r="A73" s="30" t="s">
        <v>112</v>
      </c>
      <c r="B73" s="37">
        <v>7707504</v>
      </c>
      <c r="C73" s="37">
        <v>244</v>
      </c>
      <c r="D73" s="36"/>
      <c r="E73" s="39">
        <f>E74</f>
        <v>1000</v>
      </c>
      <c r="F73" s="39">
        <f>F74</f>
        <v>2000</v>
      </c>
    </row>
    <row r="74" spans="1:6" x14ac:dyDescent="0.25">
      <c r="A74" s="30" t="s">
        <v>105</v>
      </c>
      <c r="B74" s="37">
        <v>7707504</v>
      </c>
      <c r="C74" s="37">
        <v>244</v>
      </c>
      <c r="D74" s="36" t="s">
        <v>106</v>
      </c>
      <c r="E74" s="39">
        <v>1000</v>
      </c>
      <c r="F74" s="39">
        <v>2000</v>
      </c>
    </row>
    <row r="75" spans="1:6" ht="31.5" x14ac:dyDescent="0.25">
      <c r="A75" s="33" t="s">
        <v>126</v>
      </c>
      <c r="B75" s="35">
        <v>7707505</v>
      </c>
      <c r="C75" s="35"/>
      <c r="D75" s="34"/>
      <c r="E75" s="41">
        <f>E76</f>
        <v>28000</v>
      </c>
      <c r="F75" s="41">
        <f>F76</f>
        <v>44000</v>
      </c>
    </row>
    <row r="76" spans="1:6" ht="47.25" x14ac:dyDescent="0.25">
      <c r="A76" s="30" t="s">
        <v>112</v>
      </c>
      <c r="B76" s="37">
        <v>7707505</v>
      </c>
      <c r="C76" s="37">
        <v>244</v>
      </c>
      <c r="D76" s="36"/>
      <c r="E76" s="39">
        <f>E77</f>
        <v>28000</v>
      </c>
      <c r="F76" s="39">
        <f>F77</f>
        <v>44000</v>
      </c>
    </row>
    <row r="77" spans="1:6" x14ac:dyDescent="0.25">
      <c r="A77" s="30" t="s">
        <v>105</v>
      </c>
      <c r="B77" s="37">
        <v>7707505</v>
      </c>
      <c r="C77" s="37">
        <v>244</v>
      </c>
      <c r="D77" s="36" t="s">
        <v>106</v>
      </c>
      <c r="E77" s="39">
        <v>28000</v>
      </c>
      <c r="F77" s="39">
        <v>44000</v>
      </c>
    </row>
    <row r="78" spans="1:6" s="99" customFormat="1" ht="31.5" x14ac:dyDescent="0.25">
      <c r="A78" s="95" t="s">
        <v>174</v>
      </c>
      <c r="B78" s="96">
        <v>7708022</v>
      </c>
      <c r="C78" s="96"/>
      <c r="D78" s="97"/>
      <c r="E78" s="98">
        <f>E79</f>
        <v>30000</v>
      </c>
      <c r="F78" s="98">
        <f>F79</f>
        <v>30000</v>
      </c>
    </row>
    <row r="79" spans="1:6" ht="34.5" customHeight="1" x14ac:dyDescent="0.25">
      <c r="A79" s="100" t="s">
        <v>173</v>
      </c>
      <c r="B79" s="101">
        <v>7708022</v>
      </c>
      <c r="C79" s="101">
        <v>321</v>
      </c>
      <c r="D79" s="102"/>
      <c r="E79" s="103">
        <f>E80</f>
        <v>30000</v>
      </c>
      <c r="F79" s="103">
        <f>F80</f>
        <v>30000</v>
      </c>
    </row>
    <row r="80" spans="1:6" x14ac:dyDescent="0.25">
      <c r="A80" s="100" t="s">
        <v>169</v>
      </c>
      <c r="B80" s="101">
        <v>7708022</v>
      </c>
      <c r="C80" s="101">
        <v>321</v>
      </c>
      <c r="D80" s="102" t="s">
        <v>172</v>
      </c>
      <c r="E80" s="103">
        <v>30000</v>
      </c>
      <c r="F80" s="103">
        <v>30000</v>
      </c>
    </row>
    <row r="81" spans="1:6" ht="31.5" x14ac:dyDescent="0.25">
      <c r="A81" s="33" t="s">
        <v>177</v>
      </c>
      <c r="B81" s="35">
        <v>7709006</v>
      </c>
      <c r="C81" s="35"/>
      <c r="D81" s="34"/>
      <c r="E81" s="41">
        <f>E82</f>
        <v>95000</v>
      </c>
      <c r="F81" s="41">
        <f>F82</f>
        <v>0</v>
      </c>
    </row>
    <row r="82" spans="1:6" ht="31.5" x14ac:dyDescent="0.25">
      <c r="A82" s="30" t="s">
        <v>180</v>
      </c>
      <c r="B82" s="37">
        <v>7709006</v>
      </c>
      <c r="C82" s="37">
        <v>880</v>
      </c>
      <c r="D82" s="36"/>
      <c r="E82" s="39">
        <f>E83</f>
        <v>95000</v>
      </c>
      <c r="F82" s="39">
        <f>F83</f>
        <v>0</v>
      </c>
    </row>
    <row r="83" spans="1:6" x14ac:dyDescent="0.25">
      <c r="A83" s="30" t="s">
        <v>181</v>
      </c>
      <c r="B83" s="37">
        <v>7709006</v>
      </c>
      <c r="C83" s="37">
        <v>880</v>
      </c>
      <c r="D83" s="36" t="s">
        <v>178</v>
      </c>
      <c r="E83" s="39">
        <v>95000</v>
      </c>
      <c r="F83" s="39">
        <v>0</v>
      </c>
    </row>
    <row r="84" spans="1:6" ht="72" x14ac:dyDescent="0.25">
      <c r="A84" s="124" t="s">
        <v>185</v>
      </c>
      <c r="B84" s="35" t="s">
        <v>184</v>
      </c>
      <c r="C84" s="35"/>
      <c r="D84" s="34"/>
      <c r="E84" s="41">
        <f>E85</f>
        <v>700</v>
      </c>
      <c r="F84" s="41">
        <f>F85</f>
        <v>700</v>
      </c>
    </row>
    <row r="85" spans="1:6" ht="47.25" x14ac:dyDescent="0.25">
      <c r="A85" s="30" t="s">
        <v>112</v>
      </c>
      <c r="B85" s="37" t="s">
        <v>184</v>
      </c>
      <c r="C85" s="37">
        <v>244</v>
      </c>
      <c r="D85" s="36"/>
      <c r="E85" s="39">
        <f>E86</f>
        <v>700</v>
      </c>
      <c r="F85" s="39">
        <f>F86</f>
        <v>700</v>
      </c>
    </row>
    <row r="86" spans="1:6" x14ac:dyDescent="0.25">
      <c r="A86" s="30" t="s">
        <v>176</v>
      </c>
      <c r="B86" s="37" t="s">
        <v>184</v>
      </c>
      <c r="C86" s="37">
        <v>244</v>
      </c>
      <c r="D86" s="36" t="s">
        <v>183</v>
      </c>
      <c r="E86" s="39">
        <v>700</v>
      </c>
      <c r="F86" s="39">
        <v>700</v>
      </c>
    </row>
    <row r="87" spans="1:6" x14ac:dyDescent="0.25">
      <c r="A87" s="55" t="s">
        <v>104</v>
      </c>
      <c r="B87" s="111"/>
      <c r="C87" s="111"/>
      <c r="D87" s="112"/>
      <c r="E87" s="106">
        <f>E13+E18+E21+E25+E38+E41+E50+E55+E58+E61+E64+E69+E72+E75+E78+E81+E84</f>
        <v>2606100</v>
      </c>
      <c r="F87" s="106">
        <f>F13+F18+F21+F25+F38+F41+F50+F55+F58+F61+F64+F69+F72+F75+F78+F84</f>
        <v>2613300</v>
      </c>
    </row>
    <row r="88" spans="1:6" x14ac:dyDescent="0.25">
      <c r="E88" s="115"/>
      <c r="F88" s="116"/>
    </row>
    <row r="89" spans="1:6" ht="18.75" x14ac:dyDescent="0.3">
      <c r="A89" s="1" t="s">
        <v>161</v>
      </c>
      <c r="E89" s="1"/>
      <c r="F89" s="2" t="s">
        <v>166</v>
      </c>
    </row>
    <row r="92" spans="1:6" x14ac:dyDescent="0.25">
      <c r="E92" s="25"/>
      <c r="F92" s="25"/>
    </row>
    <row r="93" spans="1:6" x14ac:dyDescent="0.25">
      <c r="E93" s="25"/>
      <c r="F93" s="25"/>
    </row>
    <row r="94" spans="1:6" x14ac:dyDescent="0.25">
      <c r="E94" s="25"/>
      <c r="F94" s="25"/>
    </row>
    <row r="95" spans="1:6" x14ac:dyDescent="0.25">
      <c r="E95" s="25"/>
      <c r="F95" s="25"/>
    </row>
    <row r="96" spans="1:6" x14ac:dyDescent="0.25">
      <c r="E96" s="25"/>
    </row>
    <row r="98" spans="5:6" x14ac:dyDescent="0.25">
      <c r="E98" s="24"/>
      <c r="F98" s="24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1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8"/>
  <sheetViews>
    <sheetView workbookViewId="0">
      <selection activeCell="D75" sqref="D75"/>
    </sheetView>
  </sheetViews>
  <sheetFormatPr defaultRowHeight="15.75" x14ac:dyDescent="0.2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 x14ac:dyDescent="0.25">
      <c r="D1" s="18" t="s">
        <v>147</v>
      </c>
    </row>
    <row r="2" spans="1:7" x14ac:dyDescent="0.25">
      <c r="D2" s="18" t="s">
        <v>110</v>
      </c>
    </row>
    <row r="3" spans="1:7" x14ac:dyDescent="0.25">
      <c r="D3" s="5" t="s">
        <v>163</v>
      </c>
    </row>
    <row r="4" spans="1:7" x14ac:dyDescent="0.25">
      <c r="D4" s="18" t="s">
        <v>182</v>
      </c>
    </row>
    <row r="5" spans="1:7" x14ac:dyDescent="0.25">
      <c r="D5" s="18"/>
      <c r="E5" s="18"/>
    </row>
    <row r="6" spans="1:7" x14ac:dyDescent="0.25">
      <c r="A6" s="317" t="s">
        <v>145</v>
      </c>
      <c r="B6" s="317"/>
      <c r="C6" s="318"/>
      <c r="D6" s="318"/>
      <c r="E6" s="318"/>
      <c r="F6" s="318"/>
      <c r="G6" s="4"/>
    </row>
    <row r="7" spans="1:7" x14ac:dyDescent="0.25">
      <c r="A7" s="317" t="s">
        <v>175</v>
      </c>
      <c r="B7" s="317"/>
      <c r="C7" s="317"/>
      <c r="D7" s="317"/>
      <c r="E7" s="317"/>
      <c r="F7" s="317"/>
      <c r="G7" s="7"/>
    </row>
    <row r="8" spans="1:7" x14ac:dyDescent="0.25">
      <c r="A8" s="317" t="s">
        <v>210</v>
      </c>
      <c r="B8" s="317"/>
      <c r="C8" s="317"/>
      <c r="D8" s="317"/>
      <c r="E8" s="317"/>
      <c r="F8" s="317"/>
      <c r="G8" s="7"/>
    </row>
    <row r="9" spans="1:7" x14ac:dyDescent="0.25">
      <c r="A9" s="46" t="s">
        <v>73</v>
      </c>
      <c r="B9" s="46" t="s">
        <v>73</v>
      </c>
      <c r="C9" s="46" t="s">
        <v>73</v>
      </c>
      <c r="D9" s="47" t="s">
        <v>73</v>
      </c>
      <c r="E9" s="47" t="s">
        <v>73</v>
      </c>
      <c r="F9" s="46"/>
      <c r="G9" s="46" t="s">
        <v>135</v>
      </c>
    </row>
    <row r="10" spans="1:7" x14ac:dyDescent="0.25">
      <c r="A10" s="326" t="s">
        <v>74</v>
      </c>
      <c r="B10" s="328" t="s">
        <v>144</v>
      </c>
      <c r="C10" s="328" t="s">
        <v>75</v>
      </c>
      <c r="D10" s="330" t="s">
        <v>108</v>
      </c>
      <c r="E10" s="330" t="s">
        <v>109</v>
      </c>
      <c r="F10" s="319" t="s">
        <v>3</v>
      </c>
      <c r="G10" s="320"/>
    </row>
    <row r="11" spans="1:7" x14ac:dyDescent="0.25">
      <c r="A11" s="327"/>
      <c r="B11" s="329"/>
      <c r="C11" s="329"/>
      <c r="D11" s="331"/>
      <c r="E11" s="331"/>
      <c r="F11" s="16">
        <v>2017</v>
      </c>
      <c r="G11" s="16">
        <v>2018</v>
      </c>
    </row>
    <row r="12" spans="1:7" ht="31.5" x14ac:dyDescent="0.25">
      <c r="A12" s="27" t="s">
        <v>167</v>
      </c>
      <c r="B12" s="28" t="s">
        <v>179</v>
      </c>
      <c r="C12" s="28"/>
      <c r="D12" s="29"/>
      <c r="E12" s="29"/>
      <c r="F12" s="22"/>
      <c r="G12" s="22"/>
    </row>
    <row r="13" spans="1:7" x14ac:dyDescent="0.25">
      <c r="A13" s="9" t="s">
        <v>76</v>
      </c>
      <c r="B13" s="28" t="s">
        <v>179</v>
      </c>
      <c r="C13" s="28" t="s">
        <v>77</v>
      </c>
      <c r="D13" s="29"/>
      <c r="E13" s="29"/>
      <c r="F13" s="41">
        <f>F14+F18+F25+F31</f>
        <v>1873100</v>
      </c>
      <c r="G13" s="41">
        <f>G14+G18+G25+G31</f>
        <v>1921000</v>
      </c>
    </row>
    <row r="14" spans="1:7" ht="31.5" x14ac:dyDescent="0.25">
      <c r="A14" s="9" t="s">
        <v>78</v>
      </c>
      <c r="B14" s="28" t="s">
        <v>179</v>
      </c>
      <c r="C14" s="28" t="s">
        <v>79</v>
      </c>
      <c r="D14" s="29"/>
      <c r="E14" s="29"/>
      <c r="F14" s="41">
        <f>F15</f>
        <v>262000</v>
      </c>
      <c r="G14" s="41">
        <f>G15</f>
        <v>263000</v>
      </c>
    </row>
    <row r="15" spans="1:7" x14ac:dyDescent="0.25">
      <c r="A15" s="33" t="s">
        <v>113</v>
      </c>
      <c r="B15" s="28" t="s">
        <v>179</v>
      </c>
      <c r="C15" s="28" t="s">
        <v>79</v>
      </c>
      <c r="D15" s="29">
        <v>7700300000</v>
      </c>
      <c r="E15" s="29"/>
      <c r="F15" s="40">
        <f>F16+F17</f>
        <v>262000</v>
      </c>
      <c r="G15" s="40">
        <f>G16+G17</f>
        <v>263000</v>
      </c>
    </row>
    <row r="16" spans="1:7" ht="32.25" customHeight="1" x14ac:dyDescent="0.25">
      <c r="A16" s="12" t="s">
        <v>111</v>
      </c>
      <c r="B16" s="31" t="s">
        <v>179</v>
      </c>
      <c r="C16" s="31" t="s">
        <v>79</v>
      </c>
      <c r="D16" s="32">
        <v>7700380110</v>
      </c>
      <c r="E16" s="32">
        <v>121</v>
      </c>
      <c r="F16" s="23">
        <v>260000</v>
      </c>
      <c r="G16" s="23">
        <v>260000</v>
      </c>
    </row>
    <row r="17" spans="1:7" ht="31.5" x14ac:dyDescent="0.25">
      <c r="A17" s="12" t="s">
        <v>116</v>
      </c>
      <c r="B17" s="31" t="s">
        <v>179</v>
      </c>
      <c r="C17" s="36" t="s">
        <v>79</v>
      </c>
      <c r="D17" s="37">
        <v>7700380190</v>
      </c>
      <c r="E17" s="37">
        <v>122</v>
      </c>
      <c r="F17" s="39">
        <v>2000</v>
      </c>
      <c r="G17" s="39">
        <v>3000</v>
      </c>
    </row>
    <row r="18" spans="1:7" x14ac:dyDescent="0.25">
      <c r="A18" s="33" t="s">
        <v>115</v>
      </c>
      <c r="B18" s="28" t="s">
        <v>179</v>
      </c>
      <c r="C18" s="34" t="s">
        <v>81</v>
      </c>
      <c r="D18" s="35">
        <v>7700400000</v>
      </c>
      <c r="E18" s="35"/>
      <c r="F18" s="41">
        <f>SUM(F19:F24)</f>
        <v>1599100</v>
      </c>
      <c r="G18" s="41">
        <f>SUM(G19:G24)</f>
        <v>1646000</v>
      </c>
    </row>
    <row r="19" spans="1:7" ht="31.5" x14ac:dyDescent="0.25">
      <c r="A19" s="30" t="s">
        <v>111</v>
      </c>
      <c r="B19" s="31" t="s">
        <v>179</v>
      </c>
      <c r="C19" s="36" t="s">
        <v>81</v>
      </c>
      <c r="D19" s="37">
        <v>7700480110</v>
      </c>
      <c r="E19" s="37">
        <v>121</v>
      </c>
      <c r="F19" s="39">
        <v>1380000</v>
      </c>
      <c r="G19" s="39">
        <v>1380000</v>
      </c>
    </row>
    <row r="20" spans="1:7" ht="31.5" x14ac:dyDescent="0.25">
      <c r="A20" s="12" t="s">
        <v>116</v>
      </c>
      <c r="B20" s="31" t="s">
        <v>179</v>
      </c>
      <c r="C20" s="36" t="s">
        <v>81</v>
      </c>
      <c r="D20" s="37">
        <v>7700480190</v>
      </c>
      <c r="E20" s="37">
        <v>122</v>
      </c>
      <c r="F20" s="39">
        <v>2000</v>
      </c>
      <c r="G20" s="39">
        <v>3000</v>
      </c>
    </row>
    <row r="21" spans="1:7" ht="31.5" x14ac:dyDescent="0.25">
      <c r="A21" s="30" t="s">
        <v>117</v>
      </c>
      <c r="B21" s="31" t="s">
        <v>179</v>
      </c>
      <c r="C21" s="36" t="s">
        <v>81</v>
      </c>
      <c r="D21" s="37">
        <v>7700480190</v>
      </c>
      <c r="E21" s="32">
        <v>242</v>
      </c>
      <c r="F21" s="23">
        <v>67800</v>
      </c>
      <c r="G21" s="23">
        <v>111700</v>
      </c>
    </row>
    <row r="22" spans="1:7" ht="31.5" x14ac:dyDescent="0.25">
      <c r="A22" s="38" t="s">
        <v>112</v>
      </c>
      <c r="B22" s="31" t="s">
        <v>179</v>
      </c>
      <c r="C22" s="36" t="s">
        <v>81</v>
      </c>
      <c r="D22" s="37">
        <v>7700480190</v>
      </c>
      <c r="E22" s="32">
        <v>244</v>
      </c>
      <c r="F22" s="23">
        <v>137300</v>
      </c>
      <c r="G22" s="23">
        <v>139300</v>
      </c>
    </row>
    <row r="23" spans="1:7" x14ac:dyDescent="0.25">
      <c r="A23" s="30" t="s">
        <v>119</v>
      </c>
      <c r="B23" s="31" t="s">
        <v>179</v>
      </c>
      <c r="C23" s="36" t="s">
        <v>81</v>
      </c>
      <c r="D23" s="37">
        <v>7700489999</v>
      </c>
      <c r="E23" s="37">
        <v>852</v>
      </c>
      <c r="F23" s="39">
        <v>2000</v>
      </c>
      <c r="G23" s="39">
        <v>2000</v>
      </c>
    </row>
    <row r="24" spans="1:7" s="132" customFormat="1" ht="31.5" x14ac:dyDescent="0.25">
      <c r="A24" s="127" t="s">
        <v>112</v>
      </c>
      <c r="B24" s="128" t="s">
        <v>179</v>
      </c>
      <c r="C24" s="128" t="s">
        <v>89</v>
      </c>
      <c r="D24" s="129">
        <v>7703387010</v>
      </c>
      <c r="E24" s="130">
        <v>244</v>
      </c>
      <c r="F24" s="131">
        <v>10000</v>
      </c>
      <c r="G24" s="131">
        <v>10000</v>
      </c>
    </row>
    <row r="25" spans="1:7" ht="34.5" customHeight="1" x14ac:dyDescent="0.25">
      <c r="A25" s="9" t="s">
        <v>82</v>
      </c>
      <c r="B25" s="28" t="s">
        <v>179</v>
      </c>
      <c r="C25" s="34" t="s">
        <v>83</v>
      </c>
      <c r="D25" s="35"/>
      <c r="E25" s="35"/>
      <c r="F25" s="41">
        <f>F26</f>
        <v>9000</v>
      </c>
      <c r="G25" s="41">
        <f>G26</f>
        <v>9000</v>
      </c>
    </row>
    <row r="26" spans="1:7" ht="31.5" x14ac:dyDescent="0.25">
      <c r="A26" s="30" t="s">
        <v>118</v>
      </c>
      <c r="B26" s="31" t="s">
        <v>179</v>
      </c>
      <c r="C26" s="36" t="s">
        <v>83</v>
      </c>
      <c r="D26" s="37">
        <v>7701300000</v>
      </c>
      <c r="E26" s="37"/>
      <c r="F26" s="39">
        <f>F27</f>
        <v>9000</v>
      </c>
      <c r="G26" s="39">
        <f>G27</f>
        <v>9000</v>
      </c>
    </row>
    <row r="27" spans="1:7" x14ac:dyDescent="0.25">
      <c r="A27" s="30" t="s">
        <v>22</v>
      </c>
      <c r="B27" s="31" t="s">
        <v>179</v>
      </c>
      <c r="C27" s="36" t="s">
        <v>83</v>
      </c>
      <c r="D27" s="37">
        <v>7701389999</v>
      </c>
      <c r="E27" s="37">
        <v>540</v>
      </c>
      <c r="F27" s="39">
        <v>9000</v>
      </c>
      <c r="G27" s="39">
        <v>9000</v>
      </c>
    </row>
    <row r="28" spans="1:7" s="89" customFormat="1" x14ac:dyDescent="0.25">
      <c r="A28" s="33" t="s">
        <v>177</v>
      </c>
      <c r="B28" s="35">
        <v>996</v>
      </c>
      <c r="C28" s="36"/>
      <c r="D28" s="34" t="s">
        <v>213</v>
      </c>
      <c r="E28" s="37"/>
      <c r="F28" s="41">
        <f>F29</f>
        <v>95000</v>
      </c>
      <c r="G28" s="41">
        <f>G29</f>
        <v>0</v>
      </c>
    </row>
    <row r="29" spans="1:7" s="89" customFormat="1" x14ac:dyDescent="0.25">
      <c r="A29" s="30" t="s">
        <v>180</v>
      </c>
      <c r="B29" s="37">
        <v>996</v>
      </c>
      <c r="C29" s="36" t="s">
        <v>178</v>
      </c>
      <c r="D29" s="36" t="s">
        <v>213</v>
      </c>
      <c r="E29" s="37">
        <v>800</v>
      </c>
      <c r="F29" s="39">
        <v>95000</v>
      </c>
      <c r="G29" s="39">
        <v>0</v>
      </c>
    </row>
    <row r="30" spans="1:7" s="89" customFormat="1" x14ac:dyDescent="0.25">
      <c r="A30" s="30" t="s">
        <v>181</v>
      </c>
      <c r="B30" s="37">
        <v>996</v>
      </c>
      <c r="C30" s="36" t="s">
        <v>178</v>
      </c>
      <c r="D30" s="36" t="s">
        <v>214</v>
      </c>
      <c r="E30" s="37">
        <v>880</v>
      </c>
      <c r="F30" s="39">
        <v>95000</v>
      </c>
      <c r="G30" s="39">
        <v>0</v>
      </c>
    </row>
    <row r="31" spans="1:7" x14ac:dyDescent="0.25">
      <c r="A31" s="9" t="s">
        <v>84</v>
      </c>
      <c r="B31" s="28" t="s">
        <v>179</v>
      </c>
      <c r="C31" s="34" t="s">
        <v>85</v>
      </c>
      <c r="D31" s="35">
        <v>7700100000</v>
      </c>
      <c r="E31" s="35"/>
      <c r="F31" s="41">
        <f>F32</f>
        <v>3000</v>
      </c>
      <c r="G31" s="41">
        <f>G32</f>
        <v>3000</v>
      </c>
    </row>
    <row r="32" spans="1:7" x14ac:dyDescent="0.25">
      <c r="A32" s="30" t="s">
        <v>121</v>
      </c>
      <c r="B32" s="31" t="s">
        <v>179</v>
      </c>
      <c r="C32" s="36" t="s">
        <v>85</v>
      </c>
      <c r="D32" s="37">
        <v>7700189120</v>
      </c>
      <c r="E32" s="37"/>
      <c r="F32" s="39">
        <f>F33</f>
        <v>3000</v>
      </c>
      <c r="G32" s="39">
        <f>G33</f>
        <v>3000</v>
      </c>
    </row>
    <row r="33" spans="1:7" x14ac:dyDescent="0.25">
      <c r="A33" s="30" t="s">
        <v>122</v>
      </c>
      <c r="B33" s="31" t="s">
        <v>179</v>
      </c>
      <c r="C33" s="36" t="s">
        <v>85</v>
      </c>
      <c r="D33" s="37">
        <v>7700789120</v>
      </c>
      <c r="E33" s="37">
        <v>870</v>
      </c>
      <c r="F33" s="39">
        <v>3000</v>
      </c>
      <c r="G33" s="39">
        <v>3000</v>
      </c>
    </row>
    <row r="34" spans="1:7" ht="48" x14ac:dyDescent="0.25">
      <c r="A34" s="124" t="s">
        <v>185</v>
      </c>
      <c r="B34" s="28" t="s">
        <v>179</v>
      </c>
      <c r="C34" s="34" t="s">
        <v>183</v>
      </c>
      <c r="D34" s="35"/>
      <c r="E34" s="35"/>
      <c r="F34" s="41">
        <f>F35</f>
        <v>700</v>
      </c>
      <c r="G34" s="41">
        <f>G35</f>
        <v>700</v>
      </c>
    </row>
    <row r="35" spans="1:7" ht="31.5" x14ac:dyDescent="0.25">
      <c r="A35" s="127" t="s">
        <v>112</v>
      </c>
      <c r="B35" s="31" t="s">
        <v>179</v>
      </c>
      <c r="C35" s="36" t="s">
        <v>183</v>
      </c>
      <c r="D35" s="37" t="s">
        <v>215</v>
      </c>
      <c r="E35" s="37"/>
      <c r="F35" s="39">
        <v>700</v>
      </c>
      <c r="G35" s="39">
        <v>700</v>
      </c>
    </row>
    <row r="36" spans="1:7" x14ac:dyDescent="0.25">
      <c r="A36" s="30" t="s">
        <v>186</v>
      </c>
      <c r="B36" s="31" t="s">
        <v>179</v>
      </c>
      <c r="C36" s="36" t="s">
        <v>183</v>
      </c>
      <c r="D36" s="37" t="s">
        <v>215</v>
      </c>
      <c r="E36" s="37">
        <v>244</v>
      </c>
      <c r="F36" s="39">
        <v>700</v>
      </c>
      <c r="G36" s="39">
        <v>700</v>
      </c>
    </row>
    <row r="37" spans="1:7" x14ac:dyDescent="0.25">
      <c r="A37" s="9" t="s">
        <v>139</v>
      </c>
      <c r="B37" s="20" t="s">
        <v>179</v>
      </c>
      <c r="C37" s="34" t="s">
        <v>140</v>
      </c>
      <c r="D37" s="35">
        <v>7030251180</v>
      </c>
      <c r="E37" s="35"/>
      <c r="F37" s="41">
        <f>F38</f>
        <v>39700</v>
      </c>
      <c r="G37" s="41">
        <f>G38</f>
        <v>39800</v>
      </c>
    </row>
    <row r="38" spans="1:7" x14ac:dyDescent="0.25">
      <c r="A38" s="30" t="s">
        <v>138</v>
      </c>
      <c r="B38" s="36" t="s">
        <v>179</v>
      </c>
      <c r="C38" s="36" t="s">
        <v>137</v>
      </c>
      <c r="D38" s="37">
        <v>7030251180</v>
      </c>
      <c r="E38" s="37"/>
      <c r="F38" s="39">
        <f>F39</f>
        <v>39700</v>
      </c>
      <c r="G38" s="39">
        <f>G39</f>
        <v>39800</v>
      </c>
    </row>
    <row r="39" spans="1:7" ht="47.25" x14ac:dyDescent="0.25">
      <c r="A39" s="21" t="s">
        <v>136</v>
      </c>
      <c r="B39" s="36" t="s">
        <v>179</v>
      </c>
      <c r="C39" s="36" t="s">
        <v>137</v>
      </c>
      <c r="D39" s="37">
        <v>7030251180</v>
      </c>
      <c r="E39" s="37"/>
      <c r="F39" s="39">
        <f>F40+F41</f>
        <v>39700</v>
      </c>
      <c r="G39" s="39">
        <f>G40+G41</f>
        <v>39800</v>
      </c>
    </row>
    <row r="40" spans="1:7" ht="37.5" customHeight="1" x14ac:dyDescent="0.25">
      <c r="A40" s="30" t="s">
        <v>111</v>
      </c>
      <c r="B40" s="36" t="s">
        <v>179</v>
      </c>
      <c r="C40" s="36" t="s">
        <v>137</v>
      </c>
      <c r="D40" s="37">
        <v>7030251180</v>
      </c>
      <c r="E40" s="37">
        <v>121</v>
      </c>
      <c r="F40" s="39">
        <v>37000</v>
      </c>
      <c r="G40" s="39">
        <v>37000</v>
      </c>
    </row>
    <row r="41" spans="1:7" ht="31.5" x14ac:dyDescent="0.25">
      <c r="A41" s="38" t="s">
        <v>112</v>
      </c>
      <c r="B41" s="36" t="s">
        <v>179</v>
      </c>
      <c r="C41" s="36" t="s">
        <v>137</v>
      </c>
      <c r="D41" s="37">
        <v>7030251180</v>
      </c>
      <c r="E41" s="37">
        <v>244</v>
      </c>
      <c r="F41" s="39">
        <v>2700</v>
      </c>
      <c r="G41" s="39">
        <v>2800</v>
      </c>
    </row>
    <row r="42" spans="1:7" ht="31.5" x14ac:dyDescent="0.25">
      <c r="A42" s="9" t="s">
        <v>86</v>
      </c>
      <c r="B42" s="34" t="s">
        <v>179</v>
      </c>
      <c r="C42" s="34" t="s">
        <v>87</v>
      </c>
      <c r="D42" s="35"/>
      <c r="E42" s="35"/>
      <c r="F42" s="41">
        <f>F44+F46</f>
        <v>31800</v>
      </c>
      <c r="G42" s="41">
        <f>G44+G46</f>
        <v>58800</v>
      </c>
    </row>
    <row r="43" spans="1:7" s="132" customFormat="1" ht="31.5" x14ac:dyDescent="0.25">
      <c r="A43" s="133" t="s">
        <v>88</v>
      </c>
      <c r="B43" s="134" t="s">
        <v>179</v>
      </c>
      <c r="C43" s="134" t="s">
        <v>89</v>
      </c>
      <c r="D43" s="135"/>
      <c r="E43" s="135"/>
      <c r="F43" s="136">
        <f>F44</f>
        <v>10800</v>
      </c>
      <c r="G43" s="136">
        <f>G44</f>
        <v>10800</v>
      </c>
    </row>
    <row r="44" spans="1:7" s="132" customFormat="1" ht="31.5" x14ac:dyDescent="0.25">
      <c r="A44" s="137" t="s">
        <v>88</v>
      </c>
      <c r="B44" s="128" t="s">
        <v>179</v>
      </c>
      <c r="C44" s="128" t="s">
        <v>89</v>
      </c>
      <c r="D44" s="129">
        <v>7703300000</v>
      </c>
      <c r="E44" s="130"/>
      <c r="F44" s="131">
        <f>F45</f>
        <v>10800</v>
      </c>
      <c r="G44" s="131">
        <f>G45</f>
        <v>10800</v>
      </c>
    </row>
    <row r="45" spans="1:7" s="132" customFormat="1" ht="31.5" x14ac:dyDescent="0.25">
      <c r="A45" s="127" t="s">
        <v>112</v>
      </c>
      <c r="B45" s="128" t="s">
        <v>179</v>
      </c>
      <c r="C45" s="128" t="s">
        <v>89</v>
      </c>
      <c r="D45" s="129">
        <v>7703387010</v>
      </c>
      <c r="E45" s="130">
        <v>540</v>
      </c>
      <c r="F45" s="131">
        <v>10800</v>
      </c>
      <c r="G45" s="131">
        <v>10800</v>
      </c>
    </row>
    <row r="46" spans="1:7" s="132" customFormat="1" ht="31.5" x14ac:dyDescent="0.25">
      <c r="A46" s="133" t="s">
        <v>123</v>
      </c>
      <c r="B46" s="134" t="s">
        <v>179</v>
      </c>
      <c r="C46" s="134" t="s">
        <v>91</v>
      </c>
      <c r="D46" s="135"/>
      <c r="E46" s="135"/>
      <c r="F46" s="136">
        <f>F47</f>
        <v>21000</v>
      </c>
      <c r="G46" s="136">
        <f>G47</f>
        <v>48000</v>
      </c>
    </row>
    <row r="47" spans="1:7" ht="31.5" x14ac:dyDescent="0.25">
      <c r="A47" s="38" t="s">
        <v>112</v>
      </c>
      <c r="B47" s="36" t="s">
        <v>179</v>
      </c>
      <c r="C47" s="36" t="s">
        <v>91</v>
      </c>
      <c r="D47" s="37">
        <v>7703280190</v>
      </c>
      <c r="E47" s="37">
        <v>244</v>
      </c>
      <c r="F47" s="39">
        <v>21000</v>
      </c>
      <c r="G47" s="39">
        <v>48000</v>
      </c>
    </row>
    <row r="48" spans="1:7" x14ac:dyDescent="0.25">
      <c r="A48" s="9" t="s">
        <v>92</v>
      </c>
      <c r="B48" s="34" t="s">
        <v>179</v>
      </c>
      <c r="C48" s="34" t="s">
        <v>93</v>
      </c>
      <c r="D48" s="35"/>
      <c r="E48" s="35"/>
      <c r="F48" s="41">
        <f t="shared" ref="F48:G50" si="0">F49</f>
        <v>150800</v>
      </c>
      <c r="G48" s="41">
        <f t="shared" si="0"/>
        <v>125000</v>
      </c>
    </row>
    <row r="49" spans="1:7" x14ac:dyDescent="0.25">
      <c r="A49" s="30" t="s">
        <v>94</v>
      </c>
      <c r="B49" s="36" t="s">
        <v>179</v>
      </c>
      <c r="C49" s="36" t="s">
        <v>95</v>
      </c>
      <c r="D49" s="37"/>
      <c r="E49" s="37"/>
      <c r="F49" s="39">
        <f t="shared" si="0"/>
        <v>150800</v>
      </c>
      <c r="G49" s="39">
        <f t="shared" si="0"/>
        <v>125000</v>
      </c>
    </row>
    <row r="50" spans="1:7" ht="31.5" x14ac:dyDescent="0.25">
      <c r="A50" s="42" t="s">
        <v>127</v>
      </c>
      <c r="B50" s="36" t="s">
        <v>179</v>
      </c>
      <c r="C50" s="36" t="s">
        <v>95</v>
      </c>
      <c r="D50" s="37">
        <v>4200000000</v>
      </c>
      <c r="E50" s="37"/>
      <c r="F50" s="39">
        <f t="shared" si="0"/>
        <v>150800</v>
      </c>
      <c r="G50" s="39">
        <f t="shared" si="0"/>
        <v>125000</v>
      </c>
    </row>
    <row r="51" spans="1:7" ht="31.5" x14ac:dyDescent="0.25">
      <c r="A51" s="38" t="s">
        <v>112</v>
      </c>
      <c r="B51" s="36" t="s">
        <v>179</v>
      </c>
      <c r="C51" s="36" t="s">
        <v>95</v>
      </c>
      <c r="D51" s="37">
        <v>4200189999</v>
      </c>
      <c r="E51" s="37">
        <v>244</v>
      </c>
      <c r="F51" s="39">
        <v>150800</v>
      </c>
      <c r="G51" s="39">
        <v>125000</v>
      </c>
    </row>
    <row r="52" spans="1:7" x14ac:dyDescent="0.25">
      <c r="A52" s="9" t="s">
        <v>96</v>
      </c>
      <c r="B52" s="34" t="s">
        <v>179</v>
      </c>
      <c r="C52" s="34" t="s">
        <v>97</v>
      </c>
      <c r="D52" s="35"/>
      <c r="E52" s="35"/>
      <c r="F52" s="41">
        <f>F53</f>
        <v>45000</v>
      </c>
      <c r="G52" s="41">
        <f>G53</f>
        <v>98000</v>
      </c>
    </row>
    <row r="53" spans="1:7" x14ac:dyDescent="0.25">
      <c r="A53" s="33" t="s">
        <v>105</v>
      </c>
      <c r="B53" s="34" t="s">
        <v>179</v>
      </c>
      <c r="C53" s="34" t="s">
        <v>106</v>
      </c>
      <c r="D53" s="35"/>
      <c r="E53" s="35"/>
      <c r="F53" s="41">
        <f>F54+F56+F58+F60+F62</f>
        <v>45000</v>
      </c>
      <c r="G53" s="41">
        <f>G54+G56+G58+G60+G62</f>
        <v>98000</v>
      </c>
    </row>
    <row r="54" spans="1:7" ht="31.5" x14ac:dyDescent="0.25">
      <c r="A54" s="44" t="s">
        <v>124</v>
      </c>
      <c r="B54" s="36" t="s">
        <v>179</v>
      </c>
      <c r="C54" s="36" t="s">
        <v>106</v>
      </c>
      <c r="D54" s="45">
        <v>7701500000</v>
      </c>
      <c r="E54" s="37"/>
      <c r="F54" s="39">
        <f>F55</f>
        <v>5000</v>
      </c>
      <c r="G54" s="39">
        <f>G55</f>
        <v>5000</v>
      </c>
    </row>
    <row r="55" spans="1:7" ht="31.5" x14ac:dyDescent="0.25">
      <c r="A55" s="38" t="s">
        <v>112</v>
      </c>
      <c r="B55" s="36" t="s">
        <v>179</v>
      </c>
      <c r="C55" s="36" t="s">
        <v>106</v>
      </c>
      <c r="D55" s="37">
        <v>7701589999</v>
      </c>
      <c r="E55" s="37">
        <v>244</v>
      </c>
      <c r="F55" s="39">
        <v>5000</v>
      </c>
      <c r="G55" s="39">
        <v>5000</v>
      </c>
    </row>
    <row r="56" spans="1:7" ht="31.5" x14ac:dyDescent="0.25">
      <c r="A56" s="44" t="s">
        <v>127</v>
      </c>
      <c r="B56" s="36" t="s">
        <v>179</v>
      </c>
      <c r="C56" s="36" t="s">
        <v>106</v>
      </c>
      <c r="D56" s="45">
        <v>7702500000</v>
      </c>
      <c r="E56" s="37"/>
      <c r="F56" s="39">
        <f>F57</f>
        <v>10000</v>
      </c>
      <c r="G56" s="39">
        <f>G57</f>
        <v>45000</v>
      </c>
    </row>
    <row r="57" spans="1:7" ht="31.5" x14ac:dyDescent="0.25">
      <c r="A57" s="38" t="s">
        <v>112</v>
      </c>
      <c r="B57" s="36" t="s">
        <v>179</v>
      </c>
      <c r="C57" s="36" t="s">
        <v>106</v>
      </c>
      <c r="D57" s="37">
        <v>7702589999</v>
      </c>
      <c r="E57" s="37">
        <v>244</v>
      </c>
      <c r="F57" s="39">
        <v>10000</v>
      </c>
      <c r="G57" s="39">
        <v>45000</v>
      </c>
    </row>
    <row r="58" spans="1:7" ht="31.5" x14ac:dyDescent="0.25">
      <c r="A58" s="44" t="s">
        <v>170</v>
      </c>
      <c r="B58" s="36" t="s">
        <v>179</v>
      </c>
      <c r="C58" s="36" t="s">
        <v>106</v>
      </c>
      <c r="D58" s="45">
        <v>7703500000</v>
      </c>
      <c r="E58" s="37"/>
      <c r="F58" s="39">
        <f>F59</f>
        <v>1000</v>
      </c>
      <c r="G58" s="39">
        <f>G59</f>
        <v>2000</v>
      </c>
    </row>
    <row r="59" spans="1:7" ht="31.5" x14ac:dyDescent="0.25">
      <c r="A59" s="38" t="s">
        <v>112</v>
      </c>
      <c r="B59" s="36" t="s">
        <v>179</v>
      </c>
      <c r="C59" s="36" t="s">
        <v>106</v>
      </c>
      <c r="D59" s="37">
        <v>7703589999</v>
      </c>
      <c r="E59" s="37">
        <v>244</v>
      </c>
      <c r="F59" s="39">
        <v>1000</v>
      </c>
      <c r="G59" s="39">
        <v>2000</v>
      </c>
    </row>
    <row r="60" spans="1:7" x14ac:dyDescent="0.25">
      <c r="A60" s="44" t="s">
        <v>125</v>
      </c>
      <c r="B60" s="36" t="s">
        <v>179</v>
      </c>
      <c r="C60" s="36" t="s">
        <v>106</v>
      </c>
      <c r="D60" s="37">
        <v>7704500000</v>
      </c>
      <c r="E60" s="37"/>
      <c r="F60" s="39">
        <f>F61</f>
        <v>1000</v>
      </c>
      <c r="G60" s="39">
        <f>G61</f>
        <v>2000</v>
      </c>
    </row>
    <row r="61" spans="1:7" ht="31.5" x14ac:dyDescent="0.25">
      <c r="A61" s="38" t="s">
        <v>112</v>
      </c>
      <c r="B61" s="36" t="s">
        <v>179</v>
      </c>
      <c r="C61" s="36" t="s">
        <v>106</v>
      </c>
      <c r="D61" s="37">
        <v>7704589999</v>
      </c>
      <c r="E61" s="37">
        <v>244</v>
      </c>
      <c r="F61" s="39">
        <v>1000</v>
      </c>
      <c r="G61" s="39">
        <v>2000</v>
      </c>
    </row>
    <row r="62" spans="1:7" ht="31.5" x14ac:dyDescent="0.25">
      <c r="A62" s="44" t="s">
        <v>126</v>
      </c>
      <c r="B62" s="36" t="s">
        <v>179</v>
      </c>
      <c r="C62" s="36" t="s">
        <v>106</v>
      </c>
      <c r="D62" s="37">
        <v>7705500000</v>
      </c>
      <c r="E62" s="37"/>
      <c r="F62" s="39">
        <f>F63</f>
        <v>28000</v>
      </c>
      <c r="G62" s="39">
        <f>G63</f>
        <v>44000</v>
      </c>
    </row>
    <row r="63" spans="1:7" ht="31.5" x14ac:dyDescent="0.25">
      <c r="A63" s="38" t="s">
        <v>112</v>
      </c>
      <c r="B63" s="36" t="s">
        <v>179</v>
      </c>
      <c r="C63" s="36" t="s">
        <v>106</v>
      </c>
      <c r="D63" s="37">
        <v>7705589999</v>
      </c>
      <c r="E63" s="37">
        <v>244</v>
      </c>
      <c r="F63" s="39">
        <v>28000</v>
      </c>
      <c r="G63" s="39">
        <v>44000</v>
      </c>
    </row>
    <row r="64" spans="1:7" x14ac:dyDescent="0.25">
      <c r="A64" s="9" t="s">
        <v>100</v>
      </c>
      <c r="B64" s="34" t="s">
        <v>179</v>
      </c>
      <c r="C64" s="34" t="s">
        <v>101</v>
      </c>
      <c r="D64" s="35"/>
      <c r="E64" s="35"/>
      <c r="F64" s="41">
        <f>F65+F70</f>
        <v>340000</v>
      </c>
      <c r="G64" s="41">
        <f>G65+G70</f>
        <v>340000</v>
      </c>
    </row>
    <row r="65" spans="1:7" x14ac:dyDescent="0.25">
      <c r="A65" s="30" t="s">
        <v>146</v>
      </c>
      <c r="B65" s="34" t="s">
        <v>179</v>
      </c>
      <c r="C65" s="34" t="s">
        <v>103</v>
      </c>
      <c r="D65" s="35"/>
      <c r="E65" s="35"/>
      <c r="F65" s="41">
        <f>F66</f>
        <v>208000</v>
      </c>
      <c r="G65" s="41">
        <f>G66</f>
        <v>208000</v>
      </c>
    </row>
    <row r="66" spans="1:7" ht="31.5" x14ac:dyDescent="0.25">
      <c r="A66" s="33" t="s">
        <v>154</v>
      </c>
      <c r="B66" s="36" t="s">
        <v>179</v>
      </c>
      <c r="C66" s="36" t="s">
        <v>103</v>
      </c>
      <c r="D66" s="53">
        <v>7700700000</v>
      </c>
      <c r="E66" s="37"/>
      <c r="F66" s="39">
        <f>SUM(F67:F69)</f>
        <v>208000</v>
      </c>
      <c r="G66" s="39">
        <f>SUM(G67:G69)</f>
        <v>208000</v>
      </c>
    </row>
    <row r="67" spans="1:7" ht="31.5" x14ac:dyDescent="0.25">
      <c r="A67" s="44" t="s">
        <v>120</v>
      </c>
      <c r="B67" s="36" t="s">
        <v>179</v>
      </c>
      <c r="C67" s="36" t="s">
        <v>103</v>
      </c>
      <c r="D67" s="53">
        <v>7700782110</v>
      </c>
      <c r="E67" s="37">
        <v>111</v>
      </c>
      <c r="F67" s="39">
        <v>195000</v>
      </c>
      <c r="G67" s="39">
        <v>195000</v>
      </c>
    </row>
    <row r="68" spans="1:7" ht="31.5" x14ac:dyDescent="0.25">
      <c r="A68" s="30" t="s">
        <v>117</v>
      </c>
      <c r="B68" s="36" t="s">
        <v>179</v>
      </c>
      <c r="C68" s="36" t="s">
        <v>103</v>
      </c>
      <c r="D68" s="53">
        <v>7700782190</v>
      </c>
      <c r="E68" s="37">
        <v>122</v>
      </c>
      <c r="F68" s="39">
        <v>1000</v>
      </c>
      <c r="G68" s="39">
        <v>1000</v>
      </c>
    </row>
    <row r="69" spans="1:7" ht="31.5" x14ac:dyDescent="0.25">
      <c r="A69" s="38" t="s">
        <v>112</v>
      </c>
      <c r="B69" s="36" t="s">
        <v>179</v>
      </c>
      <c r="C69" s="36" t="s">
        <v>103</v>
      </c>
      <c r="D69" s="53">
        <v>7700782190</v>
      </c>
      <c r="E69" s="37">
        <v>244</v>
      </c>
      <c r="F69" s="39">
        <v>12000</v>
      </c>
      <c r="G69" s="39">
        <v>12000</v>
      </c>
    </row>
    <row r="70" spans="1:7" ht="31.5" x14ac:dyDescent="0.25">
      <c r="A70" s="54" t="s">
        <v>152</v>
      </c>
      <c r="B70" s="36" t="s">
        <v>179</v>
      </c>
      <c r="C70" s="36" t="s">
        <v>103</v>
      </c>
      <c r="D70" s="53">
        <v>7700800000</v>
      </c>
      <c r="E70" s="37"/>
      <c r="F70" s="41">
        <f>F71+F72</f>
        <v>132000</v>
      </c>
      <c r="G70" s="41">
        <f>G71+G72</f>
        <v>132000</v>
      </c>
    </row>
    <row r="71" spans="1:7" ht="31.5" x14ac:dyDescent="0.25">
      <c r="A71" s="44" t="s">
        <v>120</v>
      </c>
      <c r="B71" s="36" t="s">
        <v>179</v>
      </c>
      <c r="C71" s="36" t="s">
        <v>103</v>
      </c>
      <c r="D71" s="53">
        <v>7700882110</v>
      </c>
      <c r="E71" s="37">
        <v>111</v>
      </c>
      <c r="F71" s="39">
        <v>130000</v>
      </c>
      <c r="G71" s="39">
        <v>130000</v>
      </c>
    </row>
    <row r="72" spans="1:7" ht="31.5" x14ac:dyDescent="0.25">
      <c r="A72" s="38" t="s">
        <v>112</v>
      </c>
      <c r="B72" s="36" t="s">
        <v>179</v>
      </c>
      <c r="C72" s="36" t="s">
        <v>103</v>
      </c>
      <c r="D72" s="53">
        <v>7700882190</v>
      </c>
      <c r="E72" s="37">
        <v>244</v>
      </c>
      <c r="F72" s="39">
        <v>2000</v>
      </c>
      <c r="G72" s="39">
        <v>2000</v>
      </c>
    </row>
    <row r="73" spans="1:7" s="99" customFormat="1" x14ac:dyDescent="0.25">
      <c r="A73" s="95" t="s">
        <v>174</v>
      </c>
      <c r="B73" s="96">
        <v>996</v>
      </c>
      <c r="C73" s="96"/>
      <c r="D73" s="97"/>
      <c r="E73" s="37"/>
      <c r="F73" s="98">
        <f>F74</f>
        <v>30000</v>
      </c>
      <c r="G73" s="98">
        <f>G74</f>
        <v>30000</v>
      </c>
    </row>
    <row r="74" spans="1:7" s="89" customFormat="1" ht="34.5" customHeight="1" x14ac:dyDescent="0.25">
      <c r="A74" s="100" t="s">
        <v>173</v>
      </c>
      <c r="B74" s="101">
        <v>996</v>
      </c>
      <c r="C74" s="101">
        <v>1001</v>
      </c>
      <c r="D74" s="102" t="s">
        <v>216</v>
      </c>
      <c r="E74" s="37">
        <v>321</v>
      </c>
      <c r="F74" s="103">
        <f>F75</f>
        <v>30000</v>
      </c>
      <c r="G74" s="103">
        <f>G75</f>
        <v>30000</v>
      </c>
    </row>
    <row r="75" spans="1:7" s="89" customFormat="1" x14ac:dyDescent="0.25">
      <c r="A75" s="100" t="s">
        <v>169</v>
      </c>
      <c r="B75" s="101">
        <v>996</v>
      </c>
      <c r="C75" s="101">
        <v>1001</v>
      </c>
      <c r="D75" s="102" t="s">
        <v>216</v>
      </c>
      <c r="E75" s="37">
        <v>321</v>
      </c>
      <c r="F75" s="103">
        <v>30000</v>
      </c>
      <c r="G75" s="103">
        <v>30000</v>
      </c>
    </row>
    <row r="76" spans="1:7" x14ac:dyDescent="0.25">
      <c r="A76" s="9" t="s">
        <v>104</v>
      </c>
      <c r="B76" s="20"/>
      <c r="C76" s="20"/>
      <c r="D76" s="10"/>
      <c r="E76" s="10"/>
      <c r="F76" s="41">
        <f>F13+F28+F37+F42+F48+F52+F64+F73+F34</f>
        <v>2606100</v>
      </c>
      <c r="G76" s="41">
        <f>G13+G28+G37+G42+G48+G52+G64+G73+G34</f>
        <v>2613300</v>
      </c>
    </row>
    <row r="78" spans="1:7" ht="18.75" x14ac:dyDescent="0.3">
      <c r="A78" s="1" t="s">
        <v>161</v>
      </c>
      <c r="B78" s="88"/>
      <c r="C78" s="88"/>
      <c r="F78" s="3"/>
      <c r="G78" s="3" t="s">
        <v>162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H33"/>
  <sheetViews>
    <sheetView topLeftCell="A10" workbookViewId="0">
      <selection activeCell="O15" sqref="O15"/>
    </sheetView>
  </sheetViews>
  <sheetFormatPr defaultColWidth="9.140625" defaultRowHeight="21" x14ac:dyDescent="0.35"/>
  <cols>
    <col min="1" max="1" width="9.28515625" style="49" bestFit="1" customWidth="1"/>
    <col min="2" max="2" width="9.140625" style="49"/>
    <col min="3" max="5" width="12.28515625" style="49" bestFit="1" customWidth="1"/>
    <col min="6" max="16384" width="9.140625" style="49"/>
  </cols>
  <sheetData>
    <row r="2" spans="1:8" x14ac:dyDescent="0.35">
      <c r="A2" s="49" t="s">
        <v>151</v>
      </c>
    </row>
    <row r="3" spans="1:8" x14ac:dyDescent="0.35">
      <c r="A3" s="51"/>
      <c r="B3" s="51"/>
      <c r="C3" s="51" t="s">
        <v>149</v>
      </c>
      <c r="D3" s="51">
        <v>2015</v>
      </c>
      <c r="E3" s="51">
        <v>2016</v>
      </c>
      <c r="F3" s="51"/>
      <c r="G3" s="51"/>
      <c r="H3" s="51"/>
    </row>
    <row r="4" spans="1:8" s="50" customFormat="1" x14ac:dyDescent="0.35">
      <c r="A4" s="52">
        <v>100</v>
      </c>
      <c r="B4" s="52"/>
      <c r="C4" s="52">
        <f>C6+C7+C8+C9</f>
        <v>4768200</v>
      </c>
      <c r="D4" s="52">
        <f>D6+D7+D8+D9</f>
        <v>4259000</v>
      </c>
      <c r="E4" s="52">
        <f>E6+E7+E8+E9</f>
        <v>3929600</v>
      </c>
      <c r="F4" s="52"/>
      <c r="G4" s="52"/>
      <c r="H4" s="52"/>
    </row>
    <row r="5" spans="1:8" x14ac:dyDescent="0.35">
      <c r="A5" s="51"/>
      <c r="B5" s="51"/>
      <c r="C5" s="51"/>
      <c r="D5" s="51"/>
      <c r="E5" s="51"/>
      <c r="F5" s="51"/>
      <c r="G5" s="51"/>
      <c r="H5" s="51"/>
    </row>
    <row r="6" spans="1:8" x14ac:dyDescent="0.35">
      <c r="A6" s="51">
        <v>102</v>
      </c>
      <c r="B6" s="51"/>
      <c r="C6" s="51">
        <v>971000</v>
      </c>
      <c r="D6" s="51">
        <v>971000</v>
      </c>
      <c r="E6" s="51">
        <v>971000</v>
      </c>
      <c r="F6" s="51"/>
      <c r="G6" s="51"/>
      <c r="H6" s="51"/>
    </row>
    <row r="7" spans="1:8" x14ac:dyDescent="0.35">
      <c r="A7" s="51">
        <v>104</v>
      </c>
      <c r="B7" s="51"/>
      <c r="C7" s="51">
        <v>3751683</v>
      </c>
      <c r="D7" s="51">
        <v>3242483</v>
      </c>
      <c r="E7" s="51">
        <v>2913083</v>
      </c>
      <c r="F7" s="51"/>
      <c r="G7" s="51"/>
      <c r="H7" s="51"/>
    </row>
    <row r="8" spans="1:8" x14ac:dyDescent="0.35">
      <c r="A8" s="51">
        <v>106</v>
      </c>
      <c r="B8" s="51"/>
      <c r="C8" s="51">
        <v>33517</v>
      </c>
      <c r="D8" s="51">
        <v>33517</v>
      </c>
      <c r="E8" s="51">
        <v>33517</v>
      </c>
      <c r="F8" s="51"/>
      <c r="G8" s="51"/>
      <c r="H8" s="51"/>
    </row>
    <row r="9" spans="1:8" x14ac:dyDescent="0.35">
      <c r="A9" s="51">
        <v>111</v>
      </c>
      <c r="B9" s="51"/>
      <c r="C9" s="51">
        <v>12000</v>
      </c>
      <c r="D9" s="51">
        <v>12000</v>
      </c>
      <c r="E9" s="51">
        <v>12000</v>
      </c>
      <c r="F9" s="51"/>
      <c r="G9" s="51"/>
      <c r="H9" s="51"/>
    </row>
    <row r="10" spans="1:8" x14ac:dyDescent="0.35">
      <c r="A10" s="51"/>
      <c r="B10" s="51"/>
      <c r="C10" s="51"/>
      <c r="D10" s="51"/>
      <c r="E10" s="51"/>
      <c r="F10" s="51"/>
      <c r="G10" s="51"/>
      <c r="H10" s="51"/>
    </row>
    <row r="11" spans="1:8" s="50" customFormat="1" x14ac:dyDescent="0.35">
      <c r="A11" s="52">
        <v>203</v>
      </c>
      <c r="B11" s="52"/>
      <c r="C11" s="52">
        <v>183000</v>
      </c>
      <c r="D11" s="52">
        <v>183500</v>
      </c>
      <c r="E11" s="52">
        <v>183500</v>
      </c>
      <c r="F11" s="52"/>
      <c r="G11" s="52"/>
      <c r="H11" s="52"/>
    </row>
    <row r="12" spans="1:8" x14ac:dyDescent="0.35">
      <c r="A12" s="51"/>
      <c r="B12" s="51"/>
      <c r="C12" s="51"/>
      <c r="D12" s="51"/>
      <c r="E12" s="51"/>
      <c r="F12" s="51"/>
      <c r="G12" s="51"/>
      <c r="H12" s="51"/>
    </row>
    <row r="13" spans="1:8" x14ac:dyDescent="0.35">
      <c r="A13" s="52">
        <v>300</v>
      </c>
      <c r="B13" s="52"/>
      <c r="C13" s="52">
        <f>C14+C15</f>
        <v>956000</v>
      </c>
      <c r="D13" s="52">
        <f>D14+D15</f>
        <v>980000</v>
      </c>
      <c r="E13" s="52">
        <f>E14+E15</f>
        <v>980000</v>
      </c>
      <c r="F13" s="51"/>
      <c r="G13" s="51"/>
      <c r="H13" s="51"/>
    </row>
    <row r="14" spans="1:8" x14ac:dyDescent="0.35">
      <c r="A14" s="51">
        <v>309</v>
      </c>
      <c r="B14" s="51"/>
      <c r="C14" s="51">
        <v>10000</v>
      </c>
      <c r="D14" s="51">
        <v>10000</v>
      </c>
      <c r="E14" s="51">
        <v>10000</v>
      </c>
      <c r="F14" s="51"/>
      <c r="G14" s="51"/>
      <c r="H14" s="51"/>
    </row>
    <row r="15" spans="1:8" x14ac:dyDescent="0.35">
      <c r="A15" s="51">
        <v>310</v>
      </c>
      <c r="B15" s="51"/>
      <c r="C15" s="51">
        <v>946000</v>
      </c>
      <c r="D15" s="51">
        <v>970000</v>
      </c>
      <c r="E15" s="51">
        <v>970000</v>
      </c>
      <c r="F15" s="51"/>
      <c r="G15" s="51"/>
      <c r="H15" s="51"/>
    </row>
    <row r="16" spans="1:8" x14ac:dyDescent="0.35">
      <c r="A16" s="51"/>
      <c r="B16" s="51"/>
      <c r="C16" s="51"/>
      <c r="D16" s="51"/>
      <c r="E16" s="51"/>
      <c r="F16" s="51"/>
      <c r="G16" s="51"/>
      <c r="H16" s="51"/>
    </row>
    <row r="17" spans="1:8" s="50" customFormat="1" x14ac:dyDescent="0.35">
      <c r="A17" s="52">
        <v>409</v>
      </c>
      <c r="B17" s="52"/>
      <c r="C17" s="52">
        <v>1055100</v>
      </c>
      <c r="D17" s="52">
        <v>1234800</v>
      </c>
      <c r="E17" s="52">
        <v>1421000</v>
      </c>
      <c r="F17" s="52"/>
      <c r="G17" s="52"/>
      <c r="H17" s="52"/>
    </row>
    <row r="18" spans="1:8" x14ac:dyDescent="0.35">
      <c r="A18" s="51"/>
      <c r="B18" s="51"/>
      <c r="C18" s="51"/>
      <c r="D18" s="51"/>
      <c r="E18" s="51"/>
      <c r="F18" s="51"/>
      <c r="G18" s="51"/>
      <c r="H18" s="51"/>
    </row>
    <row r="19" spans="1:8" s="50" customFormat="1" x14ac:dyDescent="0.35">
      <c r="A19" s="52">
        <v>500</v>
      </c>
      <c r="B19" s="52"/>
      <c r="C19" s="52">
        <f>C21+C22</f>
        <v>371000</v>
      </c>
      <c r="D19" s="52">
        <f>D21+D22</f>
        <v>331000</v>
      </c>
      <c r="E19" s="52">
        <f>E21+E22</f>
        <v>326000</v>
      </c>
      <c r="F19" s="52"/>
      <c r="G19" s="52"/>
      <c r="H19" s="52"/>
    </row>
    <row r="20" spans="1:8" x14ac:dyDescent="0.35">
      <c r="A20" s="51"/>
      <c r="B20" s="51"/>
      <c r="C20" s="51"/>
      <c r="D20" s="51"/>
      <c r="E20" s="51"/>
      <c r="F20" s="51"/>
      <c r="G20" s="51"/>
      <c r="H20" s="51"/>
    </row>
    <row r="21" spans="1:8" x14ac:dyDescent="0.35">
      <c r="A21" s="51">
        <v>502</v>
      </c>
      <c r="B21" s="51"/>
      <c r="C21" s="51">
        <v>60000</v>
      </c>
      <c r="D21" s="51">
        <v>20000</v>
      </c>
      <c r="E21" s="51">
        <v>15000</v>
      </c>
      <c r="F21" s="51"/>
      <c r="G21" s="51"/>
      <c r="H21" s="51"/>
    </row>
    <row r="22" spans="1:8" x14ac:dyDescent="0.35">
      <c r="A22" s="51">
        <v>503</v>
      </c>
      <c r="B22" s="51"/>
      <c r="C22" s="51">
        <v>311000</v>
      </c>
      <c r="D22" s="51">
        <v>311000</v>
      </c>
      <c r="E22" s="51">
        <v>311000</v>
      </c>
      <c r="F22" s="51"/>
      <c r="G22" s="51"/>
      <c r="H22" s="51"/>
    </row>
    <row r="23" spans="1:8" x14ac:dyDescent="0.35">
      <c r="A23" s="51"/>
      <c r="B23" s="51"/>
      <c r="C23" s="51"/>
      <c r="D23" s="51"/>
      <c r="E23" s="51"/>
      <c r="F23" s="51"/>
      <c r="G23" s="51"/>
      <c r="H23" s="51"/>
    </row>
    <row r="24" spans="1:8" s="50" customFormat="1" x14ac:dyDescent="0.35">
      <c r="A24" s="52">
        <v>707</v>
      </c>
      <c r="B24" s="52"/>
      <c r="C24" s="52">
        <v>12000</v>
      </c>
      <c r="D24" s="52">
        <v>12000</v>
      </c>
      <c r="E24" s="52">
        <v>12000</v>
      </c>
      <c r="F24" s="52"/>
      <c r="G24" s="52"/>
      <c r="H24" s="52"/>
    </row>
    <row r="25" spans="1:8" x14ac:dyDescent="0.35">
      <c r="A25" s="51"/>
      <c r="B25" s="51"/>
      <c r="C25" s="51"/>
      <c r="D25" s="51"/>
      <c r="E25" s="51"/>
      <c r="F25" s="51"/>
      <c r="G25" s="51"/>
      <c r="H25" s="51"/>
    </row>
    <row r="26" spans="1:8" s="50" customFormat="1" x14ac:dyDescent="0.35">
      <c r="A26" s="52">
        <v>800</v>
      </c>
      <c r="B26" s="52"/>
      <c r="C26" s="52">
        <v>2194400</v>
      </c>
      <c r="D26" s="52">
        <v>2194400</v>
      </c>
      <c r="E26" s="52">
        <v>2194400</v>
      </c>
      <c r="F26" s="52"/>
      <c r="G26" s="52"/>
      <c r="H26" s="52"/>
    </row>
    <row r="27" spans="1:8" x14ac:dyDescent="0.35">
      <c r="A27" s="51"/>
      <c r="B27" s="51"/>
      <c r="C27" s="51"/>
      <c r="D27" s="51"/>
      <c r="E27" s="51"/>
      <c r="F27" s="51"/>
      <c r="G27" s="51"/>
      <c r="H27" s="51"/>
    </row>
    <row r="28" spans="1:8" x14ac:dyDescent="0.35">
      <c r="A28" s="51"/>
      <c r="B28" s="51"/>
      <c r="C28" s="51"/>
      <c r="D28" s="51"/>
      <c r="E28" s="51"/>
      <c r="F28" s="51"/>
      <c r="G28" s="51"/>
      <c r="H28" s="51"/>
    </row>
    <row r="29" spans="1:8" s="50" customFormat="1" x14ac:dyDescent="0.35">
      <c r="A29" s="52">
        <v>1102</v>
      </c>
      <c r="B29" s="52"/>
      <c r="C29" s="52">
        <v>5000</v>
      </c>
      <c r="D29" s="52">
        <v>5000</v>
      </c>
      <c r="E29" s="52">
        <v>5000</v>
      </c>
      <c r="F29" s="52"/>
      <c r="G29" s="52"/>
      <c r="H29" s="52"/>
    </row>
    <row r="30" spans="1:8" x14ac:dyDescent="0.35">
      <c r="A30" s="51"/>
      <c r="B30" s="51"/>
      <c r="C30" s="51"/>
      <c r="D30" s="51"/>
      <c r="E30" s="51"/>
      <c r="F30" s="51"/>
      <c r="G30" s="51"/>
      <c r="H30" s="51"/>
    </row>
    <row r="31" spans="1:8" s="50" customFormat="1" x14ac:dyDescent="0.35">
      <c r="A31" s="52" t="s">
        <v>150</v>
      </c>
      <c r="B31" s="52"/>
      <c r="C31" s="52">
        <f>C4+C11+C13+C17+C19+C24+C26+C29</f>
        <v>9544700</v>
      </c>
      <c r="D31" s="52">
        <f>D4+D11+D13+D17+D19+D24+D26+D29</f>
        <v>9199700</v>
      </c>
      <c r="E31" s="52">
        <f>E4+E11+E13+E17+E19+E24+E26+E29</f>
        <v>9051500</v>
      </c>
      <c r="F31" s="52"/>
      <c r="G31" s="52"/>
      <c r="H31" s="52"/>
    </row>
    <row r="32" spans="1:8" x14ac:dyDescent="0.35">
      <c r="A32" s="51"/>
      <c r="B32" s="51"/>
      <c r="C32" s="51"/>
      <c r="D32" s="51"/>
      <c r="E32" s="51"/>
      <c r="F32" s="51"/>
      <c r="G32" s="51"/>
      <c r="H32" s="51"/>
    </row>
    <row r="33" spans="1:8" x14ac:dyDescent="0.35">
      <c r="A33" s="51"/>
      <c r="B33" s="51"/>
      <c r="C33" s="51"/>
      <c r="D33" s="51"/>
      <c r="E33" s="51"/>
      <c r="F33" s="51"/>
      <c r="G33" s="51"/>
      <c r="H33" s="51"/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9"/>
  <sheetViews>
    <sheetView workbookViewId="0">
      <selection activeCell="C18" sqref="C18"/>
    </sheetView>
  </sheetViews>
  <sheetFormatPr defaultRowHeight="15" x14ac:dyDescent="0.25"/>
  <cols>
    <col min="1" max="1" width="36.140625" customWidth="1"/>
    <col min="2" max="2" width="31" customWidth="1"/>
    <col min="3" max="3" width="29.140625" customWidth="1"/>
    <col min="4" max="4" width="33.42578125" customWidth="1"/>
    <col min="5" max="5" width="36.42578125" customWidth="1"/>
  </cols>
  <sheetData>
    <row r="1" spans="1:5" ht="15.75" x14ac:dyDescent="0.25">
      <c r="A1" s="332"/>
      <c r="B1" s="332"/>
      <c r="C1" s="332"/>
      <c r="D1" s="332"/>
      <c r="E1" s="168"/>
    </row>
    <row r="2" spans="1:5" ht="15.75" x14ac:dyDescent="0.25">
      <c r="A2" s="333"/>
      <c r="B2" s="333"/>
      <c r="C2" s="333"/>
      <c r="D2" s="333"/>
      <c r="E2" s="169"/>
    </row>
    <row r="3" spans="1:5" x14ac:dyDescent="0.25">
      <c r="A3" s="170"/>
      <c r="B3" s="171"/>
      <c r="C3" s="170"/>
      <c r="D3" s="172"/>
      <c r="E3" s="170"/>
    </row>
    <row r="4" spans="1:5" ht="15.75" x14ac:dyDescent="0.25">
      <c r="A4" s="173"/>
      <c r="B4" s="171"/>
      <c r="C4" s="170"/>
      <c r="D4" s="171"/>
      <c r="E4" s="174"/>
    </row>
    <row r="5" spans="1:5" ht="15.75" x14ac:dyDescent="0.25">
      <c r="A5" s="175"/>
      <c r="B5" s="176"/>
      <c r="C5" s="177"/>
      <c r="D5" s="178"/>
      <c r="E5" s="179"/>
    </row>
    <row r="6" spans="1:5" ht="15.75" x14ac:dyDescent="0.25">
      <c r="A6" s="175"/>
      <c r="B6" s="176"/>
      <c r="C6" s="177"/>
      <c r="D6" s="178"/>
      <c r="E6" s="179"/>
    </row>
    <row r="7" spans="1:5" ht="15.75" x14ac:dyDescent="0.25">
      <c r="A7" s="175"/>
      <c r="B7" s="176"/>
      <c r="C7" s="177"/>
      <c r="D7" s="178"/>
      <c r="E7" s="179"/>
    </row>
    <row r="8" spans="1:5" ht="15.75" x14ac:dyDescent="0.25">
      <c r="A8" s="175"/>
      <c r="B8" s="176"/>
      <c r="C8" s="177"/>
      <c r="D8" s="178"/>
      <c r="E8" s="179"/>
    </row>
    <row r="9" spans="1:5" ht="15.75" x14ac:dyDescent="0.25">
      <c r="A9" s="180"/>
      <c r="B9" s="181"/>
      <c r="C9" s="177"/>
      <c r="D9" s="178"/>
      <c r="E9" s="179"/>
    </row>
    <row r="10" spans="1:5" ht="15.75" x14ac:dyDescent="0.25">
      <c r="A10" s="180"/>
      <c r="B10" s="181"/>
      <c r="C10" s="182"/>
      <c r="D10" s="183"/>
      <c r="E10" s="184"/>
    </row>
    <row r="11" spans="1:5" ht="15.75" x14ac:dyDescent="0.25">
      <c r="A11" s="175"/>
      <c r="B11" s="176"/>
      <c r="C11" s="177"/>
      <c r="D11" s="178"/>
      <c r="E11" s="179"/>
    </row>
    <row r="12" spans="1:5" ht="15.75" x14ac:dyDescent="0.25">
      <c r="A12" s="175"/>
      <c r="B12" s="176"/>
      <c r="C12" s="177"/>
      <c r="D12" s="178"/>
      <c r="E12" s="179"/>
    </row>
    <row r="13" spans="1:5" ht="15.75" x14ac:dyDescent="0.25">
      <c r="A13" s="175"/>
      <c r="B13" s="176"/>
      <c r="C13" s="177"/>
      <c r="D13" s="178"/>
      <c r="E13" s="179"/>
    </row>
    <row r="14" spans="1:5" ht="15.75" x14ac:dyDescent="0.25">
      <c r="A14" s="175"/>
      <c r="B14" s="176"/>
      <c r="C14" s="177"/>
      <c r="D14" s="178"/>
      <c r="E14" s="179"/>
    </row>
    <row r="15" spans="1:5" ht="15.75" x14ac:dyDescent="0.25">
      <c r="A15" s="180"/>
      <c r="B15" s="185"/>
      <c r="C15" s="186"/>
      <c r="D15" s="187"/>
      <c r="E15" s="184"/>
    </row>
    <row r="16" spans="1:5" ht="15.75" x14ac:dyDescent="0.25">
      <c r="A16" s="180"/>
      <c r="B16" s="185"/>
      <c r="C16" s="186"/>
      <c r="D16" s="185"/>
      <c r="E16" s="184"/>
    </row>
    <row r="17" spans="1:5" ht="15.75" x14ac:dyDescent="0.25">
      <c r="A17" s="180"/>
      <c r="B17" s="185"/>
      <c r="C17" s="186"/>
      <c r="D17" s="185"/>
      <c r="E17" s="184"/>
    </row>
    <row r="18" spans="1:5" ht="15.75" x14ac:dyDescent="0.25">
      <c r="A18" s="180"/>
      <c r="B18" s="185"/>
      <c r="C18" s="186"/>
      <c r="D18" s="185"/>
      <c r="E18" s="184"/>
    </row>
    <row r="19" spans="1:5" ht="16.5" thickBot="1" x14ac:dyDescent="0.3">
      <c r="A19" s="188"/>
      <c r="B19" s="189"/>
      <c r="C19" s="189"/>
      <c r="D19" s="189"/>
      <c r="E19" s="179"/>
    </row>
    <row r="20" spans="1:5" ht="15.75" x14ac:dyDescent="0.25">
      <c r="A20" s="190"/>
      <c r="B20" s="191"/>
      <c r="C20" s="192"/>
      <c r="D20" s="193"/>
      <c r="E20" s="194"/>
    </row>
    <row r="21" spans="1:5" ht="15.75" x14ac:dyDescent="0.25">
      <c r="A21" s="195"/>
      <c r="B21" s="196"/>
      <c r="C21" s="197"/>
      <c r="D21" s="197"/>
      <c r="E21" s="198"/>
    </row>
    <row r="22" spans="1:5" ht="16.5" thickBot="1" x14ac:dyDescent="0.3">
      <c r="A22" s="199"/>
      <c r="B22" s="196"/>
      <c r="C22" s="200"/>
      <c r="D22" s="197"/>
      <c r="E22" s="201"/>
    </row>
    <row r="23" spans="1:5" ht="15.75" x14ac:dyDescent="0.25">
      <c r="A23" s="202"/>
      <c r="B23" s="196"/>
      <c r="C23" s="196"/>
      <c r="D23" s="203"/>
      <c r="E23" s="204"/>
    </row>
    <row r="24" spans="1:5" ht="15.75" x14ac:dyDescent="0.25">
      <c r="A24" s="195"/>
      <c r="B24" s="196"/>
      <c r="C24" s="205"/>
      <c r="D24" s="206"/>
      <c r="E24" s="207"/>
    </row>
    <row r="25" spans="1:5" ht="16.5" thickBot="1" x14ac:dyDescent="0.3">
      <c r="A25" s="199"/>
      <c r="B25" s="196"/>
      <c r="C25" s="196"/>
      <c r="D25" s="208"/>
      <c r="E25" s="204"/>
    </row>
    <row r="26" spans="1:5" ht="15.75" x14ac:dyDescent="0.25">
      <c r="A26" s="202"/>
      <c r="B26" s="196"/>
      <c r="C26" s="196"/>
      <c r="D26" s="208"/>
      <c r="E26" s="204"/>
    </row>
    <row r="27" spans="1:5" ht="15.75" x14ac:dyDescent="0.25">
      <c r="A27" s="209"/>
      <c r="B27" s="196"/>
      <c r="C27" s="196"/>
      <c r="D27" s="208"/>
      <c r="E27" s="207"/>
    </row>
    <row r="28" spans="1:5" ht="16.5" thickBot="1" x14ac:dyDescent="0.3">
      <c r="A28" s="210"/>
      <c r="B28" s="196"/>
      <c r="C28" s="205"/>
      <c r="D28" s="206"/>
      <c r="E28" s="211"/>
    </row>
    <row r="29" spans="1:5" ht="15.75" x14ac:dyDescent="0.25">
      <c r="A29" s="202"/>
      <c r="B29" s="196"/>
      <c r="C29" s="196"/>
      <c r="D29" s="208"/>
      <c r="E29" s="211"/>
    </row>
    <row r="30" spans="1:5" ht="16.5" thickBot="1" x14ac:dyDescent="0.3">
      <c r="A30" s="210"/>
      <c r="B30" s="196"/>
      <c r="C30" s="212"/>
      <c r="D30" s="197"/>
      <c r="E30" s="211"/>
    </row>
    <row r="31" spans="1:5" ht="15.75" x14ac:dyDescent="0.25">
      <c r="A31" s="202"/>
      <c r="B31" s="196"/>
      <c r="C31" s="212"/>
      <c r="D31" s="203"/>
      <c r="E31" s="211"/>
    </row>
    <row r="32" spans="1:5" ht="16.5" thickBot="1" x14ac:dyDescent="0.3">
      <c r="A32" s="213"/>
      <c r="B32" s="214"/>
      <c r="C32" s="214"/>
      <c r="D32" s="214"/>
      <c r="E32" s="215"/>
    </row>
    <row r="33" spans="1:5" ht="16.5" thickBot="1" x14ac:dyDescent="0.3">
      <c r="A33" s="216"/>
      <c r="B33" s="214"/>
      <c r="C33" s="214"/>
      <c r="D33" s="214"/>
      <c r="E33" s="215"/>
    </row>
    <row r="34" spans="1:5" ht="16.5" thickBot="1" x14ac:dyDescent="0.3">
      <c r="A34" s="175"/>
      <c r="B34" s="214"/>
      <c r="C34" s="214"/>
      <c r="D34" s="214"/>
      <c r="E34" s="215"/>
    </row>
    <row r="35" spans="1:5" ht="16.5" thickBot="1" x14ac:dyDescent="0.3">
      <c r="A35" s="210"/>
      <c r="B35" s="217"/>
      <c r="C35" s="217"/>
      <c r="D35" s="217"/>
      <c r="E35" s="218"/>
    </row>
    <row r="36" spans="1:5" ht="16.5" thickBot="1" x14ac:dyDescent="0.3">
      <c r="A36" s="199"/>
      <c r="B36" s="217"/>
      <c r="C36" s="217"/>
      <c r="D36" s="217"/>
      <c r="E36" s="218"/>
    </row>
    <row r="37" spans="1:5" ht="16.5" thickBot="1" x14ac:dyDescent="0.3">
      <c r="A37" s="219"/>
      <c r="B37" s="220"/>
      <c r="C37" s="220"/>
      <c r="D37" s="221"/>
      <c r="E37" s="222"/>
    </row>
    <row r="38" spans="1:5" ht="16.5" thickBot="1" x14ac:dyDescent="0.3">
      <c r="A38" s="223"/>
      <c r="B38" s="224"/>
      <c r="C38" s="225"/>
      <c r="D38" s="225"/>
      <c r="E38" s="226"/>
    </row>
    <row r="39" spans="1:5" ht="16.5" thickBot="1" x14ac:dyDescent="0.3">
      <c r="A39" s="180"/>
      <c r="B39" s="227"/>
      <c r="C39" s="228"/>
      <c r="D39" s="228"/>
      <c r="E39" s="229"/>
    </row>
    <row r="40" spans="1:5" ht="15.75" x14ac:dyDescent="0.25">
      <c r="A40" s="230"/>
      <c r="B40" s="227"/>
      <c r="C40" s="231"/>
      <c r="D40" s="231"/>
      <c r="E40" s="232"/>
    </row>
    <row r="41" spans="1:5" ht="15.75" x14ac:dyDescent="0.25">
      <c r="A41" s="233"/>
      <c r="B41" s="234"/>
      <c r="C41" s="234"/>
      <c r="D41" s="234"/>
      <c r="E41" s="235"/>
    </row>
    <row r="42" spans="1:5" ht="16.5" thickBot="1" x14ac:dyDescent="0.3">
      <c r="A42" s="210"/>
      <c r="B42" s="236"/>
      <c r="C42" s="237"/>
      <c r="D42" s="237"/>
      <c r="E42" s="238"/>
    </row>
    <row r="43" spans="1:5" ht="16.5" thickBot="1" x14ac:dyDescent="0.3">
      <c r="A43" s="199"/>
      <c r="B43" s="236"/>
      <c r="C43" s="239"/>
      <c r="D43" s="237"/>
      <c r="E43" s="238"/>
    </row>
    <row r="44" spans="1:5" ht="16.5" thickBot="1" x14ac:dyDescent="0.3">
      <c r="A44" s="175"/>
      <c r="B44" s="240"/>
      <c r="C44" s="240"/>
      <c r="D44" s="240"/>
      <c r="E44" s="241"/>
    </row>
    <row r="45" spans="1:5" ht="16.5" thickBot="1" x14ac:dyDescent="0.3">
      <c r="A45" s="210"/>
      <c r="B45" s="217"/>
      <c r="C45" s="242"/>
      <c r="D45" s="242"/>
      <c r="E45" s="243"/>
    </row>
    <row r="46" spans="1:5" ht="16.5" thickBot="1" x14ac:dyDescent="0.3">
      <c r="A46" s="199"/>
      <c r="B46" s="217"/>
      <c r="C46" s="217"/>
      <c r="D46" s="217"/>
      <c r="E46" s="218"/>
    </row>
    <row r="47" spans="1:5" ht="15.75" x14ac:dyDescent="0.25">
      <c r="A47" s="219"/>
      <c r="B47" s="220"/>
      <c r="C47" s="244"/>
      <c r="D47" s="221"/>
      <c r="E47" s="245"/>
    </row>
    <row r="48" spans="1:5" ht="15.75" x14ac:dyDescent="0.25">
      <c r="A48" s="175"/>
      <c r="B48" s="246"/>
      <c r="C48" s="247"/>
      <c r="D48" s="247"/>
      <c r="E48" s="222"/>
    </row>
    <row r="49" spans="1:5" ht="16.5" thickBot="1" x14ac:dyDescent="0.3">
      <c r="A49" s="210"/>
      <c r="B49" s="248"/>
      <c r="C49" s="242"/>
      <c r="D49" s="242"/>
      <c r="E49" s="243"/>
    </row>
    <row r="50" spans="1:5" ht="16.5" thickBot="1" x14ac:dyDescent="0.3">
      <c r="A50" s="199"/>
      <c r="B50" s="248"/>
      <c r="C50" s="217"/>
      <c r="D50" s="217"/>
      <c r="E50" s="218"/>
    </row>
    <row r="51" spans="1:5" ht="16.5" thickBot="1" x14ac:dyDescent="0.3">
      <c r="A51" s="249"/>
      <c r="B51" s="214"/>
      <c r="C51" s="214"/>
      <c r="D51" s="214"/>
      <c r="E51" s="215"/>
    </row>
    <row r="52" spans="1:5" ht="16.5" thickBot="1" x14ac:dyDescent="0.3">
      <c r="A52" s="249"/>
      <c r="B52" s="214"/>
      <c r="C52" s="214"/>
      <c r="D52" s="214"/>
      <c r="E52" s="215"/>
    </row>
    <row r="53" spans="1:5" ht="16.5" thickBot="1" x14ac:dyDescent="0.3">
      <c r="A53" s="175"/>
      <c r="B53" s="214"/>
      <c r="C53" s="214"/>
      <c r="D53" s="214"/>
      <c r="E53" s="215"/>
    </row>
    <row r="54" spans="1:5" ht="16.5" thickBot="1" x14ac:dyDescent="0.3">
      <c r="A54" s="210"/>
      <c r="B54" s="242"/>
      <c r="C54" s="242"/>
      <c r="D54" s="242"/>
      <c r="E54" s="243"/>
    </row>
    <row r="55" spans="1:5" ht="16.5" thickBot="1" x14ac:dyDescent="0.3">
      <c r="A55" s="199"/>
      <c r="B55" s="242"/>
      <c r="C55" s="217"/>
      <c r="D55" s="217"/>
      <c r="E55" s="218"/>
    </row>
    <row r="56" spans="1:5" ht="16.5" thickBot="1" x14ac:dyDescent="0.3">
      <c r="A56" s="175"/>
      <c r="B56" s="214"/>
      <c r="C56" s="214"/>
      <c r="D56" s="214"/>
      <c r="E56" s="215"/>
    </row>
    <row r="57" spans="1:5" ht="16.5" thickBot="1" x14ac:dyDescent="0.3">
      <c r="A57" s="210"/>
      <c r="B57" s="242"/>
      <c r="C57" s="242"/>
      <c r="D57" s="242"/>
      <c r="E57" s="243"/>
    </row>
    <row r="58" spans="1:5" ht="16.5" thickBot="1" x14ac:dyDescent="0.3">
      <c r="A58" s="199"/>
      <c r="B58" s="242"/>
      <c r="C58" s="217"/>
      <c r="D58" s="217"/>
      <c r="E58" s="218"/>
    </row>
    <row r="59" spans="1:5" ht="16.5" thickBot="1" x14ac:dyDescent="0.3">
      <c r="A59" s="249"/>
      <c r="B59" s="214"/>
      <c r="C59" s="214"/>
      <c r="D59" s="214"/>
      <c r="E59" s="215"/>
    </row>
    <row r="60" spans="1:5" ht="16.5" thickBot="1" x14ac:dyDescent="0.3">
      <c r="A60" s="175"/>
      <c r="B60" s="214"/>
      <c r="C60" s="214"/>
      <c r="D60" s="214"/>
      <c r="E60" s="215"/>
    </row>
    <row r="61" spans="1:5" ht="16.5" thickBot="1" x14ac:dyDescent="0.3">
      <c r="A61" s="210"/>
      <c r="B61" s="217"/>
      <c r="C61" s="242"/>
      <c r="D61" s="242"/>
      <c r="E61" s="243"/>
    </row>
    <row r="62" spans="1:5" ht="16.5" thickBot="1" x14ac:dyDescent="0.3">
      <c r="A62" s="199"/>
      <c r="B62" s="217"/>
      <c r="C62" s="217"/>
      <c r="D62" s="217"/>
      <c r="E62" s="218"/>
    </row>
    <row r="63" spans="1:5" ht="16.5" thickBot="1" x14ac:dyDescent="0.3">
      <c r="A63" s="249"/>
      <c r="B63" s="214"/>
      <c r="C63" s="214"/>
      <c r="D63" s="214"/>
      <c r="E63" s="215"/>
    </row>
    <row r="64" spans="1:5" ht="16.5" thickBot="1" x14ac:dyDescent="0.3">
      <c r="A64" s="175"/>
      <c r="B64" s="240"/>
      <c r="C64" s="240"/>
      <c r="D64" s="240"/>
      <c r="E64" s="241"/>
    </row>
    <row r="65" spans="1:5" ht="16.5" thickBot="1" x14ac:dyDescent="0.3">
      <c r="A65" s="210"/>
      <c r="B65" s="242"/>
      <c r="C65" s="242"/>
      <c r="D65" s="242"/>
      <c r="E65" s="243"/>
    </row>
    <row r="66" spans="1:5" ht="16.5" thickBot="1" x14ac:dyDescent="0.3">
      <c r="A66" s="199"/>
      <c r="B66" s="217"/>
      <c r="C66" s="217"/>
      <c r="D66" s="217"/>
      <c r="E66" s="218"/>
    </row>
    <row r="67" spans="1:5" ht="16.5" thickBot="1" x14ac:dyDescent="0.3">
      <c r="A67" s="250"/>
      <c r="B67" s="240"/>
      <c r="C67" s="240"/>
      <c r="D67" s="240"/>
      <c r="E67" s="241"/>
    </row>
    <row r="68" spans="1:5" ht="16.5" thickBot="1" x14ac:dyDescent="0.3">
      <c r="A68" s="175"/>
      <c r="B68" s="240"/>
      <c r="C68" s="240"/>
      <c r="D68" s="240"/>
      <c r="E68" s="241"/>
    </row>
    <row r="69" spans="1:5" ht="16.5" thickBot="1" x14ac:dyDescent="0.3">
      <c r="A69" s="210"/>
      <c r="B69" s="217"/>
      <c r="C69" s="217"/>
      <c r="D69" s="217"/>
      <c r="E69" s="218"/>
    </row>
    <row r="70" spans="1:5" ht="16.5" thickBot="1" x14ac:dyDescent="0.3">
      <c r="A70" s="199"/>
      <c r="B70" s="217"/>
      <c r="C70" s="217"/>
      <c r="D70" s="217"/>
      <c r="E70" s="218"/>
    </row>
    <row r="71" spans="1:5" ht="16.5" thickBot="1" x14ac:dyDescent="0.3">
      <c r="A71" s="251"/>
      <c r="B71" s="240"/>
      <c r="C71" s="240"/>
      <c r="D71" s="240"/>
      <c r="E71" s="241"/>
    </row>
    <row r="72" spans="1:5" ht="16.5" thickBot="1" x14ac:dyDescent="0.3">
      <c r="A72" s="213"/>
      <c r="B72" s="214"/>
      <c r="C72" s="214"/>
      <c r="D72" s="214"/>
      <c r="E72" s="215"/>
    </row>
    <row r="73" spans="1:5" ht="16.5" thickBot="1" x14ac:dyDescent="0.3">
      <c r="A73" s="175"/>
      <c r="B73" s="240"/>
      <c r="C73" s="240"/>
      <c r="D73" s="240"/>
      <c r="E73" s="241"/>
    </row>
    <row r="74" spans="1:5" ht="16.5" thickBot="1" x14ac:dyDescent="0.3">
      <c r="A74" s="210"/>
      <c r="B74" s="217"/>
      <c r="C74" s="217"/>
      <c r="D74" s="217"/>
      <c r="E74" s="218"/>
    </row>
    <row r="75" spans="1:5" ht="16.5" thickBot="1" x14ac:dyDescent="0.3">
      <c r="A75" s="199"/>
      <c r="B75" s="217"/>
      <c r="C75" s="217"/>
      <c r="D75" s="217"/>
      <c r="E75" s="218"/>
    </row>
    <row r="76" spans="1:5" ht="16.5" thickBot="1" x14ac:dyDescent="0.3">
      <c r="A76" s="252"/>
      <c r="B76" s="214"/>
      <c r="C76" s="214"/>
      <c r="D76" s="214"/>
      <c r="E76" s="215"/>
    </row>
    <row r="77" spans="1:5" ht="16.5" thickBot="1" x14ac:dyDescent="0.3">
      <c r="A77" s="175"/>
      <c r="B77" s="240"/>
      <c r="C77" s="240"/>
      <c r="D77" s="240"/>
      <c r="E77" s="241"/>
    </row>
    <row r="78" spans="1:5" ht="16.5" thickBot="1" x14ac:dyDescent="0.3">
      <c r="A78" s="210"/>
      <c r="B78" s="217"/>
      <c r="C78" s="217"/>
      <c r="D78" s="217"/>
      <c r="E78" s="218"/>
    </row>
    <row r="79" spans="1:5" ht="16.5" thickBot="1" x14ac:dyDescent="0.3">
      <c r="A79" s="199"/>
      <c r="B79" s="217"/>
      <c r="C79" s="217"/>
      <c r="D79" s="217"/>
      <c r="E79" s="218"/>
    </row>
    <row r="80" spans="1:5" ht="16.5" thickBot="1" x14ac:dyDescent="0.3">
      <c r="A80" s="252"/>
      <c r="B80" s="214"/>
      <c r="C80" s="214"/>
      <c r="D80" s="214"/>
      <c r="E80" s="215"/>
    </row>
    <row r="81" spans="1:5" ht="16.5" thickBot="1" x14ac:dyDescent="0.3">
      <c r="A81" s="199"/>
      <c r="B81" s="217"/>
      <c r="C81" s="217"/>
      <c r="D81" s="217"/>
      <c r="E81" s="218"/>
    </row>
    <row r="82" spans="1:5" ht="16.5" thickBot="1" x14ac:dyDescent="0.3">
      <c r="A82" s="199"/>
      <c r="B82" s="217"/>
      <c r="C82" s="217"/>
      <c r="D82" s="217"/>
      <c r="E82" s="218"/>
    </row>
    <row r="83" spans="1:5" ht="16.5" thickBot="1" x14ac:dyDescent="0.3">
      <c r="A83" s="199"/>
      <c r="B83" s="217"/>
      <c r="C83" s="217"/>
      <c r="D83" s="217"/>
      <c r="E83" s="218"/>
    </row>
    <row r="84" spans="1:5" ht="16.5" thickBot="1" x14ac:dyDescent="0.3">
      <c r="A84" s="199"/>
      <c r="B84" s="217"/>
      <c r="C84" s="217"/>
      <c r="D84" s="217"/>
      <c r="E84" s="218"/>
    </row>
    <row r="85" spans="1:5" ht="16.5" thickBot="1" x14ac:dyDescent="0.3">
      <c r="A85" s="210"/>
      <c r="B85" s="217"/>
      <c r="C85" s="217"/>
      <c r="D85" s="217"/>
      <c r="E85" s="218"/>
    </row>
    <row r="86" spans="1:5" ht="16.5" thickBot="1" x14ac:dyDescent="0.3">
      <c r="A86" s="199"/>
      <c r="B86" s="217"/>
      <c r="C86" s="217"/>
      <c r="D86" s="217"/>
      <c r="E86" s="218"/>
    </row>
    <row r="87" spans="1:5" ht="16.5" thickBot="1" x14ac:dyDescent="0.3">
      <c r="A87" s="210"/>
      <c r="B87" s="217"/>
      <c r="C87" s="217"/>
      <c r="D87" s="217"/>
      <c r="E87" s="218"/>
    </row>
    <row r="88" spans="1:5" ht="16.5" thickBot="1" x14ac:dyDescent="0.3">
      <c r="A88" s="199"/>
      <c r="B88" s="217"/>
      <c r="C88" s="217"/>
      <c r="D88" s="217"/>
      <c r="E88" s="218"/>
    </row>
    <row r="89" spans="1:5" ht="16.5" thickBot="1" x14ac:dyDescent="0.3">
      <c r="A89" s="251"/>
      <c r="B89" s="240"/>
      <c r="C89" s="240"/>
      <c r="D89" s="240"/>
      <c r="E89" s="241"/>
    </row>
    <row r="90" spans="1:5" ht="16.5" thickBot="1" x14ac:dyDescent="0.3">
      <c r="A90" s="175"/>
      <c r="B90" s="217"/>
      <c r="C90" s="217"/>
      <c r="D90" s="217"/>
      <c r="E90" s="218"/>
    </row>
    <row r="91" spans="1:5" ht="16.5" thickBot="1" x14ac:dyDescent="0.3">
      <c r="A91" s="210"/>
      <c r="B91" s="217"/>
      <c r="C91" s="217"/>
      <c r="D91" s="217"/>
      <c r="E91" s="218"/>
    </row>
    <row r="92" spans="1:5" ht="16.5" thickBot="1" x14ac:dyDescent="0.3">
      <c r="A92" s="199"/>
      <c r="B92" s="217"/>
      <c r="C92" s="217"/>
      <c r="D92" s="217"/>
      <c r="E92" s="218"/>
    </row>
    <row r="93" spans="1:5" ht="16.5" thickBot="1" x14ac:dyDescent="0.3">
      <c r="A93" s="251"/>
      <c r="B93" s="240"/>
      <c r="C93" s="240"/>
      <c r="D93" s="240"/>
      <c r="E93" s="241"/>
    </row>
    <row r="94" spans="1:5" ht="16.5" thickBot="1" x14ac:dyDescent="0.3">
      <c r="A94" s="213"/>
      <c r="B94" s="214"/>
      <c r="C94" s="214"/>
      <c r="D94" s="214"/>
      <c r="E94" s="215"/>
    </row>
    <row r="95" spans="1:5" ht="16.5" thickBot="1" x14ac:dyDescent="0.3">
      <c r="A95" s="175"/>
      <c r="B95" s="214"/>
      <c r="C95" s="214"/>
      <c r="D95" s="214"/>
      <c r="E95" s="215"/>
    </row>
    <row r="96" spans="1:5" ht="16.5" thickBot="1" x14ac:dyDescent="0.3">
      <c r="A96" s="210"/>
      <c r="B96" s="217"/>
      <c r="C96" s="217"/>
      <c r="D96" s="217"/>
      <c r="E96" s="218"/>
    </row>
    <row r="97" spans="1:5" ht="16.5" thickBot="1" x14ac:dyDescent="0.3">
      <c r="A97" s="199"/>
      <c r="B97" s="217"/>
      <c r="C97" s="217"/>
      <c r="D97" s="217"/>
      <c r="E97" s="218"/>
    </row>
    <row r="98" spans="1:5" ht="16.5" thickBot="1" x14ac:dyDescent="0.3">
      <c r="A98" s="175"/>
      <c r="B98" s="214"/>
      <c r="C98" s="214"/>
      <c r="D98" s="214"/>
      <c r="E98" s="215"/>
    </row>
    <row r="99" spans="1:5" ht="16.5" thickBot="1" x14ac:dyDescent="0.3">
      <c r="A99" s="210"/>
      <c r="B99" s="217"/>
      <c r="C99" s="217"/>
      <c r="D99" s="217"/>
      <c r="E99" s="218"/>
    </row>
    <row r="100" spans="1:5" ht="16.5" thickBot="1" x14ac:dyDescent="0.3">
      <c r="A100" s="199"/>
      <c r="B100" s="217"/>
      <c r="C100" s="217"/>
      <c r="D100" s="217"/>
      <c r="E100" s="218"/>
    </row>
    <row r="101" spans="1:5" ht="16.5" thickBot="1" x14ac:dyDescent="0.3">
      <c r="A101" s="213"/>
      <c r="B101" s="214"/>
      <c r="C101" s="214"/>
      <c r="D101" s="214"/>
      <c r="E101" s="215"/>
    </row>
    <row r="102" spans="1:5" ht="16.5" thickBot="1" x14ac:dyDescent="0.3">
      <c r="A102" s="199"/>
      <c r="B102" s="217"/>
      <c r="C102" s="217"/>
      <c r="D102" s="217"/>
      <c r="E102" s="218"/>
    </row>
    <row r="103" spans="1:5" ht="16.5" thickBot="1" x14ac:dyDescent="0.3">
      <c r="A103" s="199"/>
      <c r="B103" s="217"/>
      <c r="C103" s="217"/>
      <c r="D103" s="217"/>
      <c r="E103" s="218"/>
    </row>
    <row r="104" spans="1:5" ht="16.5" thickBot="1" x14ac:dyDescent="0.3">
      <c r="A104" s="199"/>
      <c r="B104" s="217"/>
      <c r="C104" s="217"/>
      <c r="D104" s="217"/>
      <c r="E104" s="218"/>
    </row>
    <row r="105" spans="1:5" ht="16.5" thickBot="1" x14ac:dyDescent="0.3">
      <c r="A105" s="199"/>
      <c r="B105" s="217"/>
      <c r="C105" s="217"/>
      <c r="D105" s="217"/>
      <c r="E105" s="218"/>
    </row>
    <row r="106" spans="1:5" ht="16.5" thickBot="1" x14ac:dyDescent="0.3">
      <c r="A106" s="210"/>
      <c r="B106" s="217"/>
      <c r="C106" s="242"/>
      <c r="D106" s="242"/>
      <c r="E106" s="243"/>
    </row>
    <row r="107" spans="1:5" ht="16.5" thickBot="1" x14ac:dyDescent="0.3">
      <c r="A107" s="199"/>
      <c r="B107" s="217"/>
      <c r="C107" s="217"/>
      <c r="D107" s="217"/>
      <c r="E107" s="218"/>
    </row>
    <row r="108" spans="1:5" ht="16.5" thickBot="1" x14ac:dyDescent="0.3">
      <c r="A108" s="210"/>
      <c r="B108" s="217"/>
      <c r="C108" s="242"/>
      <c r="D108" s="242"/>
      <c r="E108" s="243"/>
    </row>
    <row r="109" spans="1:5" ht="16.5" thickBot="1" x14ac:dyDescent="0.3">
      <c r="A109" s="199"/>
      <c r="B109" s="217"/>
      <c r="C109" s="217"/>
      <c r="D109" s="217"/>
      <c r="E109" s="218"/>
    </row>
    <row r="110" spans="1:5" ht="16.5" thickBot="1" x14ac:dyDescent="0.3">
      <c r="A110" s="180"/>
      <c r="B110" s="242"/>
      <c r="C110" s="242"/>
      <c r="D110" s="242"/>
      <c r="E110" s="243"/>
    </row>
    <row r="111" spans="1:5" ht="16.5" thickBot="1" x14ac:dyDescent="0.3">
      <c r="A111" s="210"/>
      <c r="B111" s="242"/>
      <c r="C111" s="217"/>
      <c r="D111" s="217"/>
      <c r="E111" s="218"/>
    </row>
    <row r="112" spans="1:5" ht="16.5" thickBot="1" x14ac:dyDescent="0.3">
      <c r="A112" s="199"/>
      <c r="B112" s="242"/>
      <c r="C112" s="217"/>
      <c r="D112" s="217"/>
      <c r="E112" s="218"/>
    </row>
    <row r="113" spans="1:5" ht="15.75" x14ac:dyDescent="0.25">
      <c r="A113" s="253"/>
      <c r="B113" s="254"/>
      <c r="C113" s="254"/>
      <c r="D113" s="254"/>
      <c r="E113" s="255"/>
    </row>
    <row r="114" spans="1:5" ht="15.75" x14ac:dyDescent="0.25">
      <c r="A114" s="256"/>
      <c r="B114" s="236"/>
      <c r="C114" s="236"/>
      <c r="D114" s="236"/>
      <c r="E114" s="198"/>
    </row>
    <row r="115" spans="1:5" ht="16.5" thickBot="1" x14ac:dyDescent="0.3">
      <c r="A115" s="199"/>
      <c r="B115" s="236"/>
      <c r="C115" s="236"/>
      <c r="D115" s="236"/>
      <c r="E115" s="257"/>
    </row>
    <row r="116" spans="1:5" ht="16.5" thickBot="1" x14ac:dyDescent="0.3">
      <c r="A116" s="199"/>
      <c r="B116" s="236"/>
      <c r="C116" s="236"/>
      <c r="D116" s="236"/>
      <c r="E116" s="257"/>
    </row>
    <row r="117" spans="1:5" ht="16.5" thickBot="1" x14ac:dyDescent="0.3">
      <c r="A117" s="199"/>
      <c r="B117" s="258"/>
      <c r="C117" s="236"/>
      <c r="D117" s="236"/>
      <c r="E117" s="257"/>
    </row>
    <row r="118" spans="1:5" ht="16.5" thickBot="1" x14ac:dyDescent="0.3">
      <c r="A118" s="210"/>
      <c r="B118" s="258"/>
      <c r="C118" s="236"/>
      <c r="D118" s="236"/>
      <c r="E118" s="257"/>
    </row>
    <row r="119" spans="1:5" ht="16.5" thickBot="1" x14ac:dyDescent="0.3">
      <c r="A119" s="199"/>
      <c r="B119" s="258"/>
      <c r="C119" s="236"/>
      <c r="D119" s="236"/>
      <c r="E119" s="257"/>
    </row>
    <row r="120" spans="1:5" ht="15.75" x14ac:dyDescent="0.25">
      <c r="A120" s="253"/>
      <c r="B120" s="220"/>
      <c r="C120" s="247"/>
      <c r="D120" s="247"/>
      <c r="E120" s="259"/>
    </row>
    <row r="121" spans="1:5" ht="15.75" x14ac:dyDescent="0.25">
      <c r="A121" s="256"/>
      <c r="B121" s="258"/>
      <c r="C121" s="236"/>
      <c r="D121" s="236"/>
      <c r="E121" s="257"/>
    </row>
    <row r="122" spans="1:5" ht="16.5" thickBot="1" x14ac:dyDescent="0.3">
      <c r="A122" s="199"/>
      <c r="B122" s="258"/>
      <c r="C122" s="236"/>
      <c r="D122" s="236"/>
      <c r="E122" s="257"/>
    </row>
    <row r="123" spans="1:5" ht="16.5" thickBot="1" x14ac:dyDescent="0.3">
      <c r="A123" s="199"/>
      <c r="B123" s="258"/>
      <c r="C123" s="236"/>
      <c r="D123" s="236"/>
      <c r="E123" s="257"/>
    </row>
    <row r="124" spans="1:5" ht="16.5" thickBot="1" x14ac:dyDescent="0.3">
      <c r="A124" s="199"/>
      <c r="B124" s="228"/>
      <c r="C124" s="228"/>
      <c r="D124" s="228"/>
      <c r="E124" s="260"/>
    </row>
    <row r="125" spans="1:5" ht="16.5" thickBot="1" x14ac:dyDescent="0.3">
      <c r="A125" s="261"/>
      <c r="B125" s="228"/>
      <c r="C125" s="236"/>
      <c r="D125" s="236"/>
      <c r="E125" s="198"/>
    </row>
    <row r="126" spans="1:5" ht="16.5" thickBot="1" x14ac:dyDescent="0.3">
      <c r="A126" s="199"/>
      <c r="B126" s="228"/>
      <c r="C126" s="236"/>
      <c r="D126" s="236"/>
      <c r="E126" s="257"/>
    </row>
    <row r="127" spans="1:5" ht="15.75" x14ac:dyDescent="0.25">
      <c r="A127" s="262"/>
      <c r="B127" s="254"/>
      <c r="C127" s="254"/>
      <c r="D127" s="254"/>
      <c r="E127" s="255"/>
    </row>
    <row r="128" spans="1:5" ht="15.75" x14ac:dyDescent="0.25">
      <c r="A128" s="175"/>
      <c r="B128" s="263"/>
      <c r="C128" s="234"/>
      <c r="D128" s="234"/>
      <c r="E128" s="264"/>
    </row>
    <row r="129" spans="1:5" ht="16.5" thickBot="1" x14ac:dyDescent="0.3">
      <c r="A129" s="210"/>
      <c r="B129" s="248"/>
      <c r="C129" s="236"/>
      <c r="D129" s="236"/>
      <c r="E129" s="257"/>
    </row>
    <row r="130" spans="1:5" ht="16.5" thickBot="1" x14ac:dyDescent="0.3">
      <c r="A130" s="199"/>
      <c r="B130" s="248"/>
      <c r="C130" s="236"/>
      <c r="D130" s="258"/>
      <c r="E130" s="257"/>
    </row>
    <row r="131" spans="1:5" ht="15.75" x14ac:dyDescent="0.25">
      <c r="A131" s="265"/>
      <c r="B131" s="266"/>
      <c r="C131" s="266"/>
      <c r="D131" s="267"/>
      <c r="E131" s="268"/>
    </row>
    <row r="132" spans="1:5" ht="15.75" x14ac:dyDescent="0.25">
      <c r="A132" s="269"/>
      <c r="B132" s="270"/>
      <c r="C132" s="270"/>
      <c r="D132" s="270"/>
      <c r="E132" s="179"/>
    </row>
    <row r="133" spans="1:5" ht="15.75" x14ac:dyDescent="0.25">
      <c r="A133" s="271"/>
      <c r="B133" s="270"/>
      <c r="C133" s="270"/>
      <c r="D133" s="270"/>
      <c r="E133" s="179"/>
    </row>
    <row r="134" spans="1:5" ht="15.75" x14ac:dyDescent="0.25">
      <c r="A134" s="272"/>
      <c r="B134" s="270"/>
      <c r="C134" s="270"/>
      <c r="D134" s="270"/>
      <c r="E134" s="179"/>
    </row>
    <row r="135" spans="1:5" ht="15.75" x14ac:dyDescent="0.25">
      <c r="A135" s="273"/>
      <c r="B135" s="274"/>
      <c r="C135" s="274"/>
      <c r="D135" s="274"/>
      <c r="E135" s="184"/>
    </row>
    <row r="136" spans="1:5" ht="15.75" x14ac:dyDescent="0.25">
      <c r="A136" s="273"/>
      <c r="B136" s="274"/>
      <c r="C136" s="274"/>
      <c r="D136" s="274"/>
      <c r="E136" s="184"/>
    </row>
    <row r="137" spans="1:5" ht="15.75" x14ac:dyDescent="0.25">
      <c r="A137" s="275"/>
      <c r="B137" s="270"/>
      <c r="C137" s="270"/>
      <c r="D137" s="270"/>
      <c r="E137" s="179"/>
    </row>
    <row r="138" spans="1:5" ht="16.5" thickBot="1" x14ac:dyDescent="0.3">
      <c r="A138" s="251"/>
      <c r="B138" s="276"/>
      <c r="C138" s="276"/>
      <c r="D138" s="276"/>
      <c r="E138" s="277"/>
    </row>
    <row r="139" spans="1:5" ht="16.5" thickBot="1" x14ac:dyDescent="0.3">
      <c r="A139" s="175"/>
      <c r="B139" s="276"/>
      <c r="C139" s="276"/>
      <c r="D139" s="276"/>
      <c r="E139" s="277"/>
    </row>
    <row r="140" spans="1:5" ht="16.5" thickBot="1" x14ac:dyDescent="0.3">
      <c r="A140" s="180"/>
      <c r="B140" s="278"/>
      <c r="C140" s="278"/>
      <c r="D140" s="278"/>
      <c r="E140" s="279"/>
    </row>
    <row r="141" spans="1:5" ht="16.5" thickBot="1" x14ac:dyDescent="0.3">
      <c r="A141" s="280"/>
      <c r="B141" s="278"/>
      <c r="C141" s="278"/>
      <c r="D141" s="278"/>
      <c r="E141" s="279"/>
    </row>
    <row r="142" spans="1:5" ht="16.5" thickBot="1" x14ac:dyDescent="0.3">
      <c r="A142" s="281"/>
      <c r="B142" s="276"/>
      <c r="C142" s="276"/>
      <c r="D142" s="276"/>
      <c r="E142" s="277"/>
    </row>
    <row r="143" spans="1:5" ht="16.5" thickBot="1" x14ac:dyDescent="0.3">
      <c r="A143" s="180"/>
      <c r="B143" s="278"/>
      <c r="C143" s="278"/>
      <c r="D143" s="278"/>
      <c r="E143" s="279"/>
    </row>
    <row r="144" spans="1:5" ht="16.5" thickBot="1" x14ac:dyDescent="0.3">
      <c r="A144" s="280"/>
      <c r="B144" s="278"/>
      <c r="C144" s="278"/>
      <c r="D144" s="278"/>
      <c r="E144" s="279"/>
    </row>
    <row r="145" spans="1:5" ht="16.5" thickBot="1" x14ac:dyDescent="0.3">
      <c r="A145" s="282"/>
      <c r="B145" s="240"/>
      <c r="C145" s="240"/>
      <c r="D145" s="240"/>
      <c r="E145" s="241"/>
    </row>
    <row r="146" spans="1:5" ht="16.5" thickBot="1" x14ac:dyDescent="0.3">
      <c r="A146" s="282"/>
      <c r="B146" s="240"/>
      <c r="C146" s="240"/>
      <c r="D146" s="240"/>
      <c r="E146" s="241"/>
    </row>
    <row r="147" spans="1:5" ht="16.5" thickBot="1" x14ac:dyDescent="0.3">
      <c r="A147" s="180"/>
      <c r="B147" s="217"/>
      <c r="C147" s="217"/>
      <c r="D147" s="217"/>
      <c r="E147" s="218"/>
    </row>
    <row r="148" spans="1:5" ht="16.5" thickBot="1" x14ac:dyDescent="0.3">
      <c r="A148" s="283"/>
      <c r="B148" s="217"/>
      <c r="C148" s="217"/>
      <c r="D148" s="217"/>
      <c r="E148" s="218"/>
    </row>
    <row r="149" spans="1:5" ht="15.75" x14ac:dyDescent="0.25">
      <c r="A149" s="284"/>
      <c r="B149" s="285"/>
      <c r="C149" s="285"/>
      <c r="D149" s="285"/>
      <c r="E149" s="286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приложение 1 </vt:lpstr>
      <vt:lpstr>приложение 3 2015-2016</vt:lpstr>
      <vt:lpstr>приложение </vt:lpstr>
      <vt:lpstr>Приложение 8 2014-2016</vt:lpstr>
      <vt:lpstr>Приложение 10</vt:lpstr>
      <vt:lpstr>Приложение 12</vt:lpstr>
      <vt:lpstr>Лист1</vt:lpstr>
      <vt:lpstr>Лист2</vt:lpstr>
      <vt:lpstr>'приложение '!Область_печати</vt:lpstr>
      <vt:lpstr>'приложение 1 '!Область_печати</vt:lpstr>
      <vt:lpstr>'Приложение 10'!Область_печати</vt:lpstr>
      <vt:lpstr>'Приложение 12'!Область_печати</vt:lpstr>
      <vt:lpstr>'приложение 3 2015-2016'!Область_печати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2024-09-03T08:00:31Z</dcterms:modified>
</cp:coreProperties>
</file>