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55EB1FAE-9D1C-48E4-8984-2AA00608B777}" xr6:coauthVersionLast="47" xr6:coauthVersionMax="47" xr10:uidLastSave="{00000000-0000-0000-0000-000000000000}"/>
  <bookViews>
    <workbookView xWindow="-120" yWindow="-120" windowWidth="21840" windowHeight="13140" firstSheet="3" activeTab="3" xr2:uid="{00000000-000D-0000-FFFF-FFFF00000000}"/>
  </bookViews>
  <sheets>
    <sheet name="приложение 3 2015-2016" sheetId="5" state="hidden" r:id="rId1"/>
    <sheet name="приложение " sheetId="28" state="hidden" r:id="rId2"/>
    <sheet name="Приложение 8 2014-2016" sheetId="16" state="hidden" r:id="rId3"/>
    <sheet name="Приложение 5 " sheetId="32" r:id="rId4"/>
    <sheet name="Приложение 10" sheetId="15" state="hidden" r:id="rId5"/>
    <sheet name="Приложение 12" sheetId="21" state="hidden" r:id="rId6"/>
    <sheet name="Лист1" sheetId="24" state="hidden" r:id="rId7"/>
    <sheet name="Лист2" sheetId="37" r:id="rId8"/>
  </sheets>
  <definedNames>
    <definedName name="_xlnm.Print_Area" localSheetId="1">'приложение '!$A$1:$C$12</definedName>
    <definedName name="_xlnm.Print_Area" localSheetId="4">'Приложение 10'!$A$1:$F$91</definedName>
    <definedName name="_xlnm.Print_Area" localSheetId="5">'Приложение 12'!$A$1:$H$80</definedName>
    <definedName name="_xlnm.Print_Area" localSheetId="0">'приложение 3 2015-2016'!$A$1:$E$56</definedName>
    <definedName name="_xlnm.Print_Area" localSheetId="3">'Приложение 5 '!$A:$E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1" i="32" l="1"/>
  <c r="E200" i="32" s="1"/>
  <c r="E199" i="32" s="1"/>
  <c r="E209" i="32"/>
  <c r="E208" i="32"/>
  <c r="E205" i="32"/>
  <c r="E204" i="32" s="1"/>
  <c r="E203" i="32" s="1"/>
  <c r="E197" i="32"/>
  <c r="E196" i="32"/>
  <c r="E195" i="32"/>
  <c r="E18" i="32" l="1"/>
  <c r="E70" i="32" l="1"/>
  <c r="E69" i="32" s="1"/>
  <c r="E68" i="32" s="1"/>
  <c r="G69" i="32"/>
  <c r="F69" i="32"/>
  <c r="E238" i="32" l="1"/>
  <c r="E237" i="32" s="1"/>
  <c r="E236" i="32" s="1"/>
  <c r="E232" i="32"/>
  <c r="G214" i="32" l="1"/>
  <c r="F214" i="32"/>
  <c r="G213" i="32"/>
  <c r="F213" i="32"/>
  <c r="E212" i="32"/>
  <c r="E211" i="32" s="1"/>
  <c r="E132" i="32"/>
  <c r="E131" i="32" s="1"/>
  <c r="E130" i="32" s="1"/>
  <c r="G130" i="32"/>
  <c r="F130" i="32"/>
  <c r="G66" i="32"/>
  <c r="F66" i="32"/>
  <c r="E66" i="32"/>
  <c r="E64" i="32" l="1"/>
  <c r="E63" i="32" s="1"/>
  <c r="E62" i="32" s="1"/>
  <c r="G63" i="32"/>
  <c r="F63" i="32"/>
  <c r="G210" i="32" l="1"/>
  <c r="F210" i="32"/>
  <c r="G209" i="32"/>
  <c r="F209" i="32"/>
  <c r="G206" i="32"/>
  <c r="F206" i="32"/>
  <c r="G205" i="32"/>
  <c r="F205" i="32"/>
  <c r="E53" i="32"/>
  <c r="E52" i="32" s="1"/>
  <c r="E51" i="32" s="1"/>
  <c r="G52" i="32"/>
  <c r="F52" i="32"/>
  <c r="E49" i="32"/>
  <c r="E48" i="32" s="1"/>
  <c r="E47" i="32" s="1"/>
  <c r="G48" i="32"/>
  <c r="F48" i="32"/>
  <c r="E45" i="32"/>
  <c r="E44" i="32" s="1"/>
  <c r="E43" i="32" s="1"/>
  <c r="G44" i="32"/>
  <c r="F44" i="32"/>
  <c r="E161" i="32" l="1"/>
  <c r="E160" i="32" s="1"/>
  <c r="E154" i="32"/>
  <c r="E153" i="32" s="1"/>
  <c r="E151" i="32"/>
  <c r="E150" i="32" s="1"/>
  <c r="E148" i="32"/>
  <c r="E147" i="32" s="1"/>
  <c r="E114" i="32"/>
  <c r="E113" i="32" s="1"/>
  <c r="E110" i="32"/>
  <c r="E109" i="32" s="1"/>
  <c r="E107" i="32"/>
  <c r="E106" i="32" s="1"/>
  <c r="E104" i="32"/>
  <c r="E102" i="32" s="1"/>
  <c r="E100" i="32"/>
  <c r="E99" i="32" s="1"/>
  <c r="E97" i="32"/>
  <c r="E96" i="32" s="1"/>
  <c r="E112" i="32" l="1"/>
  <c r="E103" i="32"/>
  <c r="E87" i="32"/>
  <c r="E86" i="32" s="1"/>
  <c r="E85" i="32" s="1"/>
  <c r="E73" i="32"/>
  <c r="E72" i="32" s="1"/>
  <c r="G73" i="32"/>
  <c r="F73" i="32"/>
  <c r="E242" i="32"/>
  <c r="E241" i="32" s="1"/>
  <c r="E240" i="32" s="1"/>
  <c r="E230" i="32"/>
  <c r="E229" i="32" s="1"/>
  <c r="E227" i="32"/>
  <c r="E226" i="32" s="1"/>
  <c r="E222" i="32"/>
  <c r="E221" i="32" s="1"/>
  <c r="E187" i="32"/>
  <c r="E186" i="32" s="1"/>
  <c r="E185" i="32" s="1"/>
  <c r="E179" i="32"/>
  <c r="E173" i="32"/>
  <c r="E172" i="32" s="1"/>
  <c r="E169" i="32"/>
  <c r="E168" i="32" s="1"/>
  <c r="E166" i="32"/>
  <c r="E165" i="32" s="1"/>
  <c r="E158" i="32"/>
  <c r="E157" i="32" s="1"/>
  <c r="E156" i="32" s="1"/>
  <c r="E143" i="32"/>
  <c r="E142" i="32" s="1"/>
  <c r="E140" i="32"/>
  <c r="E139" i="32" s="1"/>
  <c r="E136" i="32"/>
  <c r="E135" i="32" s="1"/>
  <c r="E134" i="32" s="1"/>
  <c r="E128" i="32"/>
  <c r="E127" i="32" s="1"/>
  <c r="E123" i="32"/>
  <c r="E118" i="32"/>
  <c r="E117" i="32" s="1"/>
  <c r="E94" i="32"/>
  <c r="E92" i="32" s="1"/>
  <c r="E90" i="32"/>
  <c r="E89" i="32" s="1"/>
  <c r="E82" i="32"/>
  <c r="E81" i="32" s="1"/>
  <c r="E78" i="32"/>
  <c r="E77" i="32" s="1"/>
  <c r="E76" i="32" s="1"/>
  <c r="E58" i="32"/>
  <c r="E57" i="32" s="1"/>
  <c r="E41" i="32"/>
  <c r="E39" i="32"/>
  <c r="E35" i="32" s="1"/>
  <c r="E36" i="32"/>
  <c r="E33" i="32"/>
  <c r="E32" i="32" s="1"/>
  <c r="E31" i="32" s="1"/>
  <c r="E17" i="32"/>
  <c r="E16" i="32" s="1"/>
  <c r="E15" i="32" s="1"/>
  <c r="E14" i="32" s="1"/>
  <c r="E125" i="32" l="1"/>
  <c r="E55" i="32"/>
  <c r="E225" i="32"/>
  <c r="E224" i="32" s="1"/>
  <c r="E215" i="32" s="1"/>
  <c r="E61" i="32"/>
  <c r="E60" i="32" s="1"/>
  <c r="E56" i="32" s="1"/>
  <c r="E13" i="32"/>
  <c r="E175" i="32"/>
  <c r="E171" i="32" s="1"/>
  <c r="E126" i="32"/>
  <c r="E122" i="32"/>
  <c r="E121" i="32" s="1"/>
  <c r="E120" i="32" s="1"/>
  <c r="E80" i="32"/>
  <c r="E138" i="32"/>
  <c r="E116" i="32"/>
  <c r="E84" i="32" s="1"/>
  <c r="E38" i="32"/>
  <c r="E164" i="32"/>
  <c r="E93" i="32"/>
  <c r="G159" i="32" l="1"/>
  <c r="F159" i="32"/>
  <c r="G166" i="32"/>
  <c r="G162" i="32" s="1"/>
  <c r="F166" i="32"/>
  <c r="F162" i="32" s="1"/>
  <c r="G79" i="32"/>
  <c r="F79" i="32"/>
  <c r="G41" i="32"/>
  <c r="F41" i="32"/>
  <c r="F55" i="32"/>
  <c r="G55" i="32"/>
  <c r="G170" i="32" l="1"/>
  <c r="F170" i="32"/>
  <c r="G167" i="32"/>
  <c r="F167" i="32"/>
  <c r="G144" i="32"/>
  <c r="G143" i="32" s="1"/>
  <c r="F144" i="32"/>
  <c r="G134" i="32"/>
  <c r="G129" i="32" s="1"/>
  <c r="F134" i="32"/>
  <c r="G126" i="32"/>
  <c r="G123" i="32" s="1"/>
  <c r="F126" i="32"/>
  <c r="F123" i="32" s="1"/>
  <c r="F120" i="32"/>
  <c r="G120" i="32"/>
  <c r="G116" i="32"/>
  <c r="G85" i="32" s="1"/>
  <c r="F116" i="32"/>
  <c r="F86" i="32" s="1"/>
  <c r="G77" i="32"/>
  <c r="G60" i="32"/>
  <c r="F60" i="32"/>
  <c r="G58" i="32"/>
  <c r="F58" i="32"/>
  <c r="F57" i="32" s="1"/>
  <c r="G39" i="32"/>
  <c r="F39" i="32"/>
  <c r="G37" i="32"/>
  <c r="G32" i="32" s="1"/>
  <c r="F37" i="32"/>
  <c r="F32" i="32" s="1"/>
  <c r="G33" i="32"/>
  <c r="F33" i="32"/>
  <c r="G29" i="32"/>
  <c r="F29" i="32"/>
  <c r="G27" i="32"/>
  <c r="F27" i="32"/>
  <c r="G18" i="32"/>
  <c r="F18" i="32"/>
  <c r="G14" i="32"/>
  <c r="F14" i="32"/>
  <c r="G12" i="32"/>
  <c r="F12" i="32"/>
  <c r="G57" i="32" l="1"/>
  <c r="F129" i="32"/>
  <c r="F96" i="32"/>
  <c r="F26" i="32"/>
  <c r="F143" i="32"/>
  <c r="F106" i="32"/>
  <c r="F11" i="32"/>
  <c r="G11" i="32"/>
  <c r="F85" i="32"/>
  <c r="G26" i="32"/>
  <c r="G173" i="32" l="1"/>
  <c r="F173" i="32"/>
  <c r="E19" i="24" l="1"/>
  <c r="D19" i="24"/>
  <c r="C19" i="24"/>
  <c r="E13" i="24"/>
  <c r="D13" i="24"/>
  <c r="C13" i="24"/>
  <c r="E4" i="24"/>
  <c r="D4" i="24"/>
  <c r="C4" i="24"/>
  <c r="G74" i="21"/>
  <c r="F74" i="21"/>
  <c r="G70" i="21"/>
  <c r="F70" i="21"/>
  <c r="G66" i="21"/>
  <c r="F66" i="21"/>
  <c r="G62" i="21"/>
  <c r="F62" i="21"/>
  <c r="G60" i="21"/>
  <c r="F60" i="21"/>
  <c r="G58" i="21"/>
  <c r="F58" i="21"/>
  <c r="G56" i="21"/>
  <c r="F56" i="21"/>
  <c r="G54" i="21"/>
  <c r="F54" i="21"/>
  <c r="F53" i="21" s="1"/>
  <c r="G52" i="21" s="1"/>
  <c r="F52" i="21" s="1"/>
  <c r="G53" i="21"/>
  <c r="G50" i="21"/>
  <c r="F50" i="21"/>
  <c r="G46" i="21"/>
  <c r="F46" i="21"/>
  <c r="G44" i="21"/>
  <c r="G43" i="21" s="1"/>
  <c r="F44" i="21"/>
  <c r="G49" i="21" l="1"/>
  <c r="F49" i="21" s="1"/>
  <c r="G48" i="21" s="1"/>
  <c r="F48" i="21" s="1"/>
  <c r="G73" i="21"/>
  <c r="G65" i="21"/>
  <c r="F65" i="21" s="1"/>
  <c r="G64" i="21" s="1"/>
  <c r="F64" i="21" s="1"/>
  <c r="F73" i="21"/>
  <c r="F43" i="21"/>
  <c r="G42" i="21" s="1"/>
  <c r="F42" i="21"/>
  <c r="G39" i="21"/>
  <c r="F39" i="21"/>
  <c r="G34" i="21"/>
  <c r="F34" i="21"/>
  <c r="G32" i="21"/>
  <c r="F32" i="21"/>
  <c r="G28" i="21"/>
  <c r="F28" i="21"/>
  <c r="G26" i="21"/>
  <c r="F26" i="21"/>
  <c r="G18" i="21"/>
  <c r="F18" i="21"/>
  <c r="G15" i="21"/>
  <c r="F15" i="21"/>
  <c r="F85" i="15"/>
  <c r="E85" i="15"/>
  <c r="F84" i="15" s="1"/>
  <c r="E84" i="15" s="1"/>
  <c r="F82" i="15"/>
  <c r="F81" i="15" s="1"/>
  <c r="E82" i="15"/>
  <c r="E81" i="15" s="1"/>
  <c r="F79" i="15"/>
  <c r="E79" i="15"/>
  <c r="F76" i="15"/>
  <c r="E76" i="15"/>
  <c r="F75" i="15" s="1"/>
  <c r="E75" i="15" s="1"/>
  <c r="F73" i="15"/>
  <c r="E73" i="15"/>
  <c r="F70" i="15"/>
  <c r="E70" i="15"/>
  <c r="F69" i="15" s="1"/>
  <c r="E69" i="15" s="1"/>
  <c r="F67" i="15"/>
  <c r="E67" i="15"/>
  <c r="F65" i="15"/>
  <c r="E65" i="15"/>
  <c r="E64" i="15" s="1"/>
  <c r="F64" i="15"/>
  <c r="F62" i="15"/>
  <c r="E62" i="15"/>
  <c r="F59" i="15"/>
  <c r="E59" i="15"/>
  <c r="F56" i="15"/>
  <c r="E56" i="15"/>
  <c r="F53" i="15"/>
  <c r="E53" i="15"/>
  <c r="F51" i="15"/>
  <c r="E51" i="15"/>
  <c r="F48" i="15"/>
  <c r="E48" i="15"/>
  <c r="F46" i="15"/>
  <c r="E46" i="15"/>
  <c r="F42" i="15"/>
  <c r="F41" i="15" s="1"/>
  <c r="E41" i="15" s="1"/>
  <c r="E42" i="15"/>
  <c r="F39" i="15"/>
  <c r="E39" i="15"/>
  <c r="F36" i="15"/>
  <c r="E36" i="15"/>
  <c r="F33" i="15"/>
  <c r="E33" i="15"/>
  <c r="F31" i="15"/>
  <c r="E31" i="15"/>
  <c r="F29" i="15"/>
  <c r="E29" i="15"/>
  <c r="F26" i="15"/>
  <c r="E26" i="15"/>
  <c r="F25" i="15"/>
  <c r="E25" i="15"/>
  <c r="F22" i="15"/>
  <c r="E22" i="15"/>
  <c r="F19" i="15"/>
  <c r="E19" i="15"/>
  <c r="F16" i="15"/>
  <c r="F14" i="15"/>
  <c r="E14" i="15"/>
  <c r="F13" i="15"/>
  <c r="E13" i="15"/>
  <c r="D32" i="16"/>
  <c r="C32" i="16"/>
  <c r="D29" i="16"/>
  <c r="C29" i="16"/>
  <c r="D26" i="16"/>
  <c r="C26" i="16"/>
  <c r="D24" i="16"/>
  <c r="C24" i="16"/>
  <c r="D21" i="16"/>
  <c r="C21" i="16"/>
  <c r="D19" i="16"/>
  <c r="C19" i="16"/>
  <c r="D12" i="16"/>
  <c r="D34" i="16" s="1"/>
  <c r="C12" i="16"/>
  <c r="F50" i="15" l="1"/>
  <c r="E50" i="15" s="1"/>
  <c r="F21" i="15"/>
  <c r="E21" i="15" s="1"/>
  <c r="F55" i="15"/>
  <c r="E55" i="15" s="1"/>
  <c r="C34" i="16"/>
  <c r="F61" i="15"/>
  <c r="E61" i="15" s="1"/>
  <c r="F18" i="15"/>
  <c r="E18" i="15" s="1"/>
  <c r="F38" i="15"/>
  <c r="E38" i="15" s="1"/>
  <c r="F58" i="15"/>
  <c r="E58" i="15" s="1"/>
  <c r="F72" i="15"/>
  <c r="E72" i="15" s="1"/>
  <c r="F78" i="15"/>
  <c r="E78" i="15" s="1"/>
  <c r="G14" i="21"/>
  <c r="G25" i="21"/>
  <c r="F25" i="21" s="1"/>
  <c r="G31" i="21"/>
  <c r="F31" i="21" s="1"/>
  <c r="G38" i="21"/>
  <c r="F38" i="21" s="1"/>
  <c r="G37" i="21" s="1"/>
  <c r="F37" i="21" s="1"/>
  <c r="F14" i="21" l="1"/>
  <c r="G13" i="21"/>
  <c r="F87" i="15"/>
  <c r="E87" i="15" s="1"/>
  <c r="F13" i="21" l="1"/>
  <c r="F76" i="21" s="1"/>
  <c r="G76" i="21"/>
  <c r="D45" i="5"/>
  <c r="C45" i="5"/>
  <c r="D42" i="5"/>
  <c r="C39" i="5"/>
  <c r="D38" i="5"/>
  <c r="D34" i="5"/>
  <c r="D31" i="5"/>
  <c r="C31" i="5"/>
  <c r="C30" i="5" s="1"/>
  <c r="D30" i="5"/>
  <c r="D27" i="5"/>
  <c r="D21" i="5"/>
  <c r="C21" i="5"/>
  <c r="D16" i="5"/>
  <c r="C16" i="5"/>
  <c r="C15" i="5"/>
  <c r="D13" i="5"/>
  <c r="C13" i="5"/>
  <c r="C38" i="5" l="1"/>
  <c r="D37" i="5" s="1"/>
  <c r="C37" i="5" s="1"/>
  <c r="D12" i="5"/>
  <c r="C12" i="5" s="1"/>
  <c r="D15" i="5"/>
  <c r="E31" i="24"/>
  <c r="D31" i="24"/>
  <c r="C31" i="24"/>
  <c r="D11" i="5" l="1"/>
  <c r="C11" i="5"/>
  <c r="C49" i="5" s="1"/>
  <c r="D49" i="5"/>
  <c r="E30" i="32" l="1"/>
  <c r="E244" i="32" s="1"/>
</calcChain>
</file>

<file path=xl/sharedStrings.xml><?xml version="1.0" encoding="utf-8"?>
<sst xmlns="http://schemas.openxmlformats.org/spreadsheetml/2006/main" count="1117" uniqueCount="401">
  <si>
    <t>Код бюджетной классификации Российской Федерации</t>
  </si>
  <si>
    <t>Приложение 3</t>
  </si>
  <si>
    <t xml:space="preserve">Наименование </t>
  </si>
  <si>
    <t>Сумма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</si>
  <si>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</si>
  <si>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</si>
  <si>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</si>
  <si>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</si>
  <si>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</si>
  <si>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в консолидированные бюджеты субъектов Российской Федерации</t>
  </si>
  <si>
    <t>Доходы от уплаты акцизов на моторные масла для дизельных и (или) карбюраторных (инжекторных) двигателей, подлежащие распределению в консолидированные бюджеты субъектов Российской Федерации</t>
  </si>
  <si>
    <t>Доходы от уплаты акцизов на автомобильный бензин, производимый на территории Российской Федерации, подлежащие распределению в консолидированные бюджеты субъектов Российской Федерации</t>
  </si>
  <si>
    <t>Доходы от уплаты акцизов на прямогонный бензин, производимый на территории Российской Федерации, подлежащие распределению в консолидированные бюджеты субъектов Российской Федерации</t>
  </si>
  <si>
    <t>НАЛОГИ НА ИМУЩЕСТВО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</si>
  <si>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</si>
  <si>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</si>
  <si>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</si>
  <si>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</si>
  <si>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</si>
  <si>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</si>
  <si>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</si>
  <si>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</si>
  <si>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</si>
  <si>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Итого доходов</t>
  </si>
  <si>
    <t>к решению Думы</t>
  </si>
  <si>
    <t xml:space="preserve"> 1 00 00000 00 0000 000</t>
  </si>
  <si>
    <t xml:space="preserve"> 1 01 00000 00 0000 000</t>
  </si>
  <si>
    <t xml:space="preserve"> 1 01 02000 01 0000 110</t>
  </si>
  <si>
    <t xml:space="preserve"> 1 01 02010 01 0000 110</t>
  </si>
  <si>
    <t xml:space="preserve"> 1 03 02150 01 0000 110</t>
  </si>
  <si>
    <t xml:space="preserve"> 1 03 02160 01 0000 110</t>
  </si>
  <si>
    <t xml:space="preserve"> 1 03 02170 01 0000 110</t>
  </si>
  <si>
    <t xml:space="preserve"> 1 03 02180 01 0000 110</t>
  </si>
  <si>
    <t>Налог на имущество физических лиц</t>
  </si>
  <si>
    <t xml:space="preserve"> 1 06 00000 00 0000 000</t>
  </si>
  <si>
    <t xml:space="preserve"> 1 06 01000 00 0000 110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</si>
  <si>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</si>
  <si>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 xml:space="preserve"> 1 06 01030 10 0000 110</t>
  </si>
  <si>
    <t>Земельный налог</t>
  </si>
  <si>
    <t xml:space="preserve"> 1 06 06000 00 0000 110</t>
  </si>
  <si>
    <t xml:space="preserve"> 1 06 06013 10 0000 110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</si>
  <si>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налогооблажения, расположенным в границах поселений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</si>
  <si>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налогооблажения, расположенным в границах поселений</t>
  </si>
  <si>
    <t xml:space="preserve"> 1 06 06023 10 0000 110</t>
  </si>
  <si>
    <t>ЗАДОЛЖЕННОСТЬ И ПЕРЕРАСЧЕТЫ ПО ОТМЕНЕННЫМ НАЛОГАМ, СБОРАМ И ИНЫМ ОБЯЗАТЕЛЬНЫМ ПЛАТЕЖАМ</t>
  </si>
  <si>
    <t xml:space="preserve"> 1 09 00000 00 0000 000</t>
  </si>
  <si>
    <t>Налоги на имущество</t>
  </si>
  <si>
    <t xml:space="preserve"> 1 09 04000 00 0000 110</t>
  </si>
  <si>
    <t>Земельный налог (по обязательствам, возникшим до 1 января 2006 года), мобилизуемый на территориях поселений</t>
  </si>
  <si>
    <t xml:space="preserve"> 1 09 04053 10 0000 110</t>
  </si>
  <si>
    <t xml:space="preserve"> 1 11 00000 00 0000 000</t>
  </si>
  <si>
    <t xml:space="preserve"> 1 11 05000 00 0000 120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</si>
  <si>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</si>
  <si>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 xml:space="preserve"> 1 11 05013 10 0000 120</t>
  </si>
  <si>
    <t xml:space="preserve">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</si>
  <si>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</si>
  <si>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1 11 09040 00 0000 120</t>
  </si>
  <si>
    <t xml:space="preserve"> 1 11 09045 10 0000 120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</si>
  <si>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</si>
  <si>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</si>
  <si>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</si>
  <si>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</si>
  <si>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Дотации бюджетам поселений на выравнивание бюджетной обеспеченности</t>
  </si>
  <si>
    <t xml:space="preserve"> 2 00 00000 00 0000 000</t>
  </si>
  <si>
    <t xml:space="preserve"> 2 02 00000 00 0000 000</t>
  </si>
  <si>
    <t xml:space="preserve"> 2 02 01000 00 0000 151</t>
  </si>
  <si>
    <t xml:space="preserve"> 2 02 01001 00 0000 151</t>
  </si>
  <si>
    <t xml:space="preserve"> 2 02 03000 00 0000 151</t>
  </si>
  <si>
    <t xml:space="preserve"> 2 02 01001 10 0000 151</t>
  </si>
  <si>
    <t xml:space="preserve"> 2 02 02000 00 0000 151</t>
  </si>
  <si>
    <t xml:space="preserve"> 1 03 00000 00 0000 000</t>
  </si>
  <si>
    <t xml:space="preserve"> 1 03 02000 01 0000 110</t>
  </si>
  <si>
    <t xml:space="preserve">РАСПРЕДЕЛЕНИЕ БЮДЖЕТНЫХ АССИГНОВАНИЙ ПО РАЗДЕЛАМ </t>
  </si>
  <si>
    <t/>
  </si>
  <si>
    <t>Наименование</t>
  </si>
  <si>
    <t>РзПР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</si>
  <si>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</si>
  <si>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</si>
  <si>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</si>
  <si>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</si>
  <si>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</si>
  <si>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</si>
  <si>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</si>
  <si>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</si>
  <si>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</si>
  <si>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</si>
  <si>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</si>
  <si>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</si>
  <si>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</si>
  <si>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</si>
  <si>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Обеспечение пожарной безопасности</t>
  </si>
  <si>
    <t>0310</t>
  </si>
  <si>
    <t>НАЦИОНАЛЬНАЯ ЭКОНОМИКА</t>
  </si>
  <si>
    <t>0400</t>
  </si>
  <si>
    <t>Дорожное хозяйство (дорожные фонды)</t>
  </si>
  <si>
    <t>0409</t>
  </si>
  <si>
    <t>ЖИЛИЩНО-КОММУНАЛЬНОЕ ХОЗЯЙСТВО</t>
  </si>
  <si>
    <t>0500</t>
  </si>
  <si>
    <t>Коммунальное хозяйство</t>
  </si>
  <si>
    <t>0502</t>
  </si>
  <si>
    <t>КУЛЬТУРА, КИНЕМАТОГРАФИЯ</t>
  </si>
  <si>
    <t>0800</t>
  </si>
  <si>
    <t>Культура</t>
  </si>
  <si>
    <t>0801</t>
  </si>
  <si>
    <t>ИТОГО:</t>
  </si>
  <si>
    <t>Благоустройство</t>
  </si>
  <si>
    <t>0503</t>
  </si>
  <si>
    <t>РАСПРЕДЕЛЕНИЕ БЮДЖЕТНЫХ АССИГНОВАНИЙ ПО ЦЕЛЕВЫМ СТАТЬЯМ</t>
  </si>
  <si>
    <t>КЦСР</t>
  </si>
  <si>
    <t>КВР</t>
  </si>
  <si>
    <t>к решению  Думы</t>
  </si>
  <si>
    <t>Фонд оплаты труда государственных (муниципальных) органов и взносы по обязательному социальному страхованию</t>
  </si>
  <si>
    <t>Прочая закупка товаров, работ и услуг для обеспечения государственных (муниципальных) нужд</t>
  </si>
  <si>
    <t>Глава муниципального образования</t>
  </si>
  <si>
    <t>Функционирование высшего должностного лица субъекта Российской  Федерации и муниципального образования</t>
  </si>
  <si>
    <t>Центральный аппарат</t>
  </si>
  <si>
    <t>Иные выплаты персоналу государственных (муниципальных) органов, за исключением фонда оплаты труда</t>
  </si>
  <si>
    <t>Закупка товаров, работ, услуг в сфере информационно-коммуникационных технологий</t>
  </si>
  <si>
    <t>Осуществление переданных полномочий в части финансового контроля</t>
  </si>
  <si>
    <t>Уплата прочих налогов, сборов и иных платежей</t>
  </si>
  <si>
    <t>Фонд оплаты труда казенных учреждений и взносы по обязательному социальному страхованию</t>
  </si>
  <si>
    <t>Создание и использование средств резервного фонда</t>
  </si>
  <si>
    <t>Резервные средства</t>
  </si>
  <si>
    <t>Обеспечение деятельности служб защиты населения и территорий от чрезвычайных ситуаций</t>
  </si>
  <si>
    <t>Расходы на организацию уличного освещения муниципального образования</t>
  </si>
  <si>
    <t>Мероприятия по организации и содержанию мест захоронения</t>
  </si>
  <si>
    <t>Прочие мероприятия по благоустройству городских и сельских поселений</t>
  </si>
  <si>
    <t>Расходы на мероприятия по ремонту и содержанию дорог муниципального значения</t>
  </si>
  <si>
    <t>руб.</t>
  </si>
  <si>
    <t xml:space="preserve"> 2 02 02999 10 0000 151</t>
  </si>
  <si>
    <t>Прочие субсидии бюджетам поселений</t>
  </si>
  <si>
    <t xml:space="preserve"> 2 02 03015 10 0000 151</t>
  </si>
  <si>
    <t>Прочие субсидии</t>
  </si>
  <si>
    <t>2 02 02999 00 0000 151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</si>
  <si>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</si>
  <si>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(руб.)</t>
  </si>
  <si>
    <t>Осуществление областных государственных полномочий по первичному воинскому учету на территориях, где отсутствуют военные комиссариаты</t>
  </si>
  <si>
    <t>0203</t>
  </si>
  <si>
    <t>Мобилизационная и вневойсковая подготовка</t>
  </si>
  <si>
    <t>НАЦИОНАЛЬНАЯ ОБОРОНА</t>
  </si>
  <si>
    <t>0200</t>
  </si>
  <si>
    <t>( руб.)</t>
  </si>
  <si>
    <t>Приложение 10</t>
  </si>
  <si>
    <t>Приложение 8</t>
  </si>
  <si>
    <t>КВСР</t>
  </si>
  <si>
    <t xml:space="preserve">ВЕДОМСТВЕННАЯ СТРУКТУРА РАСХОДОВ БЮДЖЕТА </t>
  </si>
  <si>
    <t xml:space="preserve">Культура </t>
  </si>
  <si>
    <t>Приложение 12</t>
  </si>
  <si>
    <t>ГРУППАМ ВИДОВ РАСХОДОВ, РАЗДЕЛАМ, ПОДРАЗДЕЛАМ ПО НЕПРОГРАММНЫМ НАПРАВЛЕНИЯМ ДЕЯТЕЛЬНОСТИ КЛАССИФИКАЦИИ РАСХОДОВ</t>
  </si>
  <si>
    <t>2014 г</t>
  </si>
  <si>
    <t>Итого</t>
  </si>
  <si>
    <t>Бюджет на 2014-2015-2016</t>
  </si>
  <si>
    <t>Обеспечение деятельности учреждений культуры  в сфере библиотечного обслуживания</t>
  </si>
  <si>
    <t>Библиотека</t>
  </si>
  <si>
    <t>Обеспечение деятельности учреждений культуры по организации культурно-досуговой деятельности</t>
  </si>
  <si>
    <t>Субвенции местным бюджетам  на выполнение передаваемых полномочий субъектов Российской Федерации</t>
  </si>
  <si>
    <t>2 02 03024 00 0000 151</t>
  </si>
  <si>
    <t>2 02 03024 10 0000 151</t>
  </si>
  <si>
    <t>2017 год</t>
  </si>
  <si>
    <t>2017г</t>
  </si>
  <si>
    <t>Глава Червянского муниципального образования</t>
  </si>
  <si>
    <t>А.С. Рукосуев</t>
  </si>
  <si>
    <t>Червянского муниципального образования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</si>
  <si>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1"/>
        <charset val="204"/>
      </rPr>
      <t xml:space="preserve"> и 228 Налогового кодекса Российской Федерации</t>
    </r>
  </si>
  <si>
    <t xml:space="preserve">ПРОГНОЗИРУЕМЫЕ ДОХОДЫ БЮДЖЕТА ЧЕРВЯНСКОГО МУНИЦИПАЛЬНОГО ОБРАЗОВАНИЯ НА ПЛАНОВЫЙ ПЕРИОД 2016 И 2017 ГОДОВ </t>
  </si>
  <si>
    <t>А.С.Рукосуев</t>
  </si>
  <si>
    <t>Муниципальное казенное учреждение "Администрация Червянского муниципального образования"</t>
  </si>
  <si>
    <t>ПЕНСИОННОЕ ОБЕСПЕЧЕНИЕ</t>
  </si>
  <si>
    <t>Пенсионное обеспечение</t>
  </si>
  <si>
    <t>Мероприятия по озеленению и благоустройству муниципального образования</t>
  </si>
  <si>
    <t>Мероприятия по организации и содержанию мест захоронений</t>
  </si>
  <si>
    <t>1001</t>
  </si>
  <si>
    <t>Пособия, компенсации и иные социальные выплаты гражданам, кроме публичных нормативных обязательств</t>
  </si>
  <si>
    <t>Пенсия за выслугу лет муниципальным служащим</t>
  </si>
  <si>
    <t>ЧЕРВЯНСКОГО МУНИЦИПАЛЬНОГО ОБРАЗОВАНИЯ ПО НЕПРОГРАММНЫМ НАПРАВЛЕНИЯМ ДЕЯТЕЛЬНОСТИ</t>
  </si>
  <si>
    <t>Увеличение стоимости материальных запасов</t>
  </si>
  <si>
    <t>Обеспечение проведения выборов и референдумов</t>
  </si>
  <si>
    <t>0107</t>
  </si>
  <si>
    <t>996</t>
  </si>
  <si>
    <t>Проведение выборов главы муниципального образования</t>
  </si>
  <si>
    <t>Специальные расходы</t>
  </si>
  <si>
    <t xml:space="preserve">    ПРОЕКТ</t>
  </si>
  <si>
    <t>0113</t>
  </si>
  <si>
    <t>90А0600</t>
  </si>
  <si>
    <t>Осуществление областных государственных полномочий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</si>
  <si>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Другие общегосударственные вопросы</t>
  </si>
  <si>
    <t>2018г</t>
  </si>
  <si>
    <t>2018 год</t>
  </si>
  <si>
    <t xml:space="preserve">   НА ПЛАНОВЫЙ ПЕРИОД 2017 И 2018 ГОДОВ</t>
  </si>
  <si>
    <t xml:space="preserve"> БЮДЖЕТОВ  НА ПЛАНОВЫЙ ПЕРИОД 2017 И 2018 ГОДОВ</t>
  </si>
  <si>
    <t>И ПОДРАЗДЕЛАМ КЛАССИФИКАЦИИ РАСХОДОВ БЮДЖЕТОВ ТАРГИЗСКОГО МУНИЦИПАЛЬНОГО ОБРАЗОВАНИЯ НА ПЛАНОВЫЙ ПЕРИОД 2017 И 2018 ГОДОВ</t>
  </si>
  <si>
    <t>9020100000</t>
  </si>
  <si>
    <t>9020180190</t>
  </si>
  <si>
    <t>90А673150</t>
  </si>
  <si>
    <t>7702288060</t>
  </si>
  <si>
    <t>Сумма на 2019 год</t>
  </si>
  <si>
    <t>Молодежная политика</t>
  </si>
  <si>
    <t>Сумма на 2020 год</t>
  </si>
  <si>
    <t>Наименование главного распорядителя бюджетных средств местного бюджета</t>
  </si>
  <si>
    <t>главного распорядителя бюджетных средств</t>
  </si>
  <si>
    <t xml:space="preserve">Глава Червянского муниципального образования                                         </t>
  </si>
  <si>
    <t>0707</t>
  </si>
  <si>
    <t xml:space="preserve">                          " О бюджете  Червянского муниципального образования"</t>
  </si>
  <si>
    <t xml:space="preserve">                                                                                                   Приложение 4</t>
  </si>
  <si>
    <t xml:space="preserve">                                   на 2020 год и на плановый период 2021-2022 годов.</t>
  </si>
  <si>
    <t>ПЕРЕЧЕНЬ ГЛАВНЫХ РАСПОРЯДИТЕЛЕЙ БЮДЖЕТНЫХ СРЕДСТВ БЮДЖЕТА ЧЕРВЯНСКОГО МУНИЦИПАЛЬНОГО ОБРАЗОВАНИЯ НА 2020 ГОД И ПЛАНОВЫЙ ПЕРИОД 2021-2022 ГОДОВ</t>
  </si>
  <si>
    <t>0412</t>
  </si>
  <si>
    <t>Другие вопросы в области национальной экономики</t>
  </si>
  <si>
    <t>0705</t>
  </si>
  <si>
    <t>Профессиональная подготовка, переподготовка и повышение квалификации</t>
  </si>
  <si>
    <t>Основное мероприятие обеспечение эффективного управления экономическим развитием Иркутской области</t>
  </si>
  <si>
    <t>Реализация мероприятий перечня народных инициатив</t>
  </si>
  <si>
    <t>71101S2370</t>
  </si>
  <si>
    <t>Закупка товаров, работ и услуг для обеспечения государственных (муниципальных) нужд</t>
  </si>
  <si>
    <t>Субвенции на осуществление первичного воинского учета на территориях, где отсутствуют военные комиссариаты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</si>
  <si>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</si>
  <si>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</si>
  <si>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200</t>
  </si>
  <si>
    <t xml:space="preserve">Муниципальные программы </t>
  </si>
  <si>
    <t>0000000000</t>
  </si>
  <si>
    <t>Муниципальная программа "Эффективное муниципальное управление"</t>
  </si>
  <si>
    <t>4100000000</t>
  </si>
  <si>
    <t>4110180110</t>
  </si>
  <si>
    <t>4110280110</t>
  </si>
  <si>
    <t>Функционирование местных администраций</t>
  </si>
  <si>
    <t>Расходы на обеспечение функций ОМСУ</t>
  </si>
  <si>
    <t>4110280190</t>
  </si>
  <si>
    <t>Закупки товаров, работ и услуг для государственных нужд</t>
  </si>
  <si>
    <t>Уплата налогов, сборов и иных платежей</t>
  </si>
  <si>
    <t>800</t>
  </si>
  <si>
    <t>Муниципальная программа "Безопасное муниципальное образование"</t>
  </si>
  <si>
    <t>4200000000</t>
  </si>
  <si>
    <t>Подпрограмма "Профилактика терроризма и экстремизма"</t>
  </si>
  <si>
    <t>4230000000</t>
  </si>
  <si>
    <t>Реализация направлений расходов основного мероприятия, подпрограммы муниципальной программы, а также непрограммных расходов муниципальных органов Каменского МО</t>
  </si>
  <si>
    <t>4230189999</t>
  </si>
  <si>
    <t>Подпрограмма "Обеспечение пожарной безопасности"</t>
  </si>
  <si>
    <t>4250000000</t>
  </si>
  <si>
    <t>Расходы на оплату тьруда работников МКУКМО"ЦКО"</t>
  </si>
  <si>
    <t>4250181110</t>
  </si>
  <si>
    <t>310</t>
  </si>
  <si>
    <t>Расходы на обеспечение деятельности МКУКМО"ЦКО"</t>
  </si>
  <si>
    <t>4250181190</t>
  </si>
  <si>
    <t>4250289999</t>
  </si>
  <si>
    <t>Подпрограмма "Профилактика преступлений и иных правонарушений</t>
  </si>
  <si>
    <t>4220000000</t>
  </si>
  <si>
    <t>4220189999</t>
  </si>
  <si>
    <t>Другие вопросы в области национальной безопасности и правохранительной деятельности</t>
  </si>
  <si>
    <t>0314</t>
  </si>
  <si>
    <t>Муниципальная программа "Дороги местного значения"</t>
  </si>
  <si>
    <t>4300000000</t>
  </si>
  <si>
    <t>Подпрограмма "Ремонт и содержание дорог местного значения"</t>
  </si>
  <si>
    <t>4310000000</t>
  </si>
  <si>
    <t>4310189999</t>
  </si>
  <si>
    <t>Дорожное хозяйство</t>
  </si>
  <si>
    <t>4310289999</t>
  </si>
  <si>
    <t>Подпрограмма "Освещение дорог местного значения"</t>
  </si>
  <si>
    <t>4320000000</t>
  </si>
  <si>
    <t>4320189999</t>
  </si>
  <si>
    <t>Подпрограмма "Установка дорожных знаков, обустройство пешеходных переходов</t>
  </si>
  <si>
    <t>4330000000</t>
  </si>
  <si>
    <t>4330189999</t>
  </si>
  <si>
    <t>4400000000</t>
  </si>
  <si>
    <t>Муниципальная программа "Развитие жилищно-коммунального хозяйства и повышение энергоэффективности""</t>
  </si>
  <si>
    <t>4500000000</t>
  </si>
  <si>
    <t>Подпрограмма  "Капитальный ремонт муниципального жилищного фонда"</t>
  </si>
  <si>
    <t>4510000000</t>
  </si>
  <si>
    <t>4510189999</t>
  </si>
  <si>
    <t>Жилищное хозяйство</t>
  </si>
  <si>
    <t>0501</t>
  </si>
  <si>
    <t>Подпрограмма "Благоустройство и комфортная среда"</t>
  </si>
  <si>
    <t>4540000000</t>
  </si>
  <si>
    <t>Расходы на оплату труда работников МКУКМО"ЦКО"</t>
  </si>
  <si>
    <t>4540281110</t>
  </si>
  <si>
    <t>4540281190</t>
  </si>
  <si>
    <t>4570189999</t>
  </si>
  <si>
    <t>Муниципальная программа "Развитие культуры, спорта, и молодежной политики"</t>
  </si>
  <si>
    <t>4600000000</t>
  </si>
  <si>
    <t>Подпрограмма "Молодежная политика"</t>
  </si>
  <si>
    <t>4610000000</t>
  </si>
  <si>
    <t>4610189999</t>
  </si>
  <si>
    <t>4610289999</t>
  </si>
  <si>
    <t>Подпрограмма "Организация досуга жителей муниципального образования"</t>
  </si>
  <si>
    <t>4620000000</t>
  </si>
  <si>
    <t>4620182110</t>
  </si>
  <si>
    <t>4620182190</t>
  </si>
  <si>
    <t>Подпрограмма "Развитие библиотечного дела"</t>
  </si>
  <si>
    <t>4630000000</t>
  </si>
  <si>
    <t>4630182110</t>
  </si>
  <si>
    <t>Подпрограмма "Развитие физической культуры и массового спорта "</t>
  </si>
  <si>
    <t>4640000000</t>
  </si>
  <si>
    <t>4640189999</t>
  </si>
  <si>
    <t>Физическая культура</t>
  </si>
  <si>
    <t>1101</t>
  </si>
  <si>
    <t xml:space="preserve">Непрограммные расходы областные и муниципальные </t>
  </si>
  <si>
    <t>000</t>
  </si>
  <si>
    <t>0000</t>
  </si>
  <si>
    <t>Областные непрограмные расходы</t>
  </si>
  <si>
    <t>90А0000000</t>
  </si>
  <si>
    <t>Субвенции на осуществление областного государственного полномочия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</si>
  <si>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Муниципальные непрограммные расходы</t>
  </si>
  <si>
    <t>7700000000</t>
  </si>
  <si>
    <t>Обеспечение деятельности финансовых органов и органов финансово- бюджетного надзора</t>
  </si>
  <si>
    <t>7700300000</t>
  </si>
  <si>
    <t>Расходы на переданные полномочия по внешнему финансовому контролю</t>
  </si>
  <si>
    <t>Межбюджетные трансферты</t>
  </si>
  <si>
    <t>500</t>
  </si>
  <si>
    <t>Обеспечение деятельности контрольно- счетных огранов</t>
  </si>
  <si>
    <t>Расходы на переданные полномочия по исполнению местного бюджета</t>
  </si>
  <si>
    <t>7700383190</t>
  </si>
  <si>
    <t>7700400000</t>
  </si>
  <si>
    <t>Расходы из резервного фонда</t>
  </si>
  <si>
    <t>Иные бюджетные ассигнования</t>
  </si>
  <si>
    <t>Резервный фонд</t>
  </si>
  <si>
    <t>4110289999</t>
  </si>
  <si>
    <t>4210000000</t>
  </si>
  <si>
    <t>Подпрограмма"Предупреждение чрезвычайных ситуаций природного и техногенного характера"</t>
  </si>
  <si>
    <t>4210189999</t>
  </si>
  <si>
    <t>4240000000</t>
  </si>
  <si>
    <t>4240189999</t>
  </si>
  <si>
    <t>Подпрограмма "Повышение безопасности дорожного движения"</t>
  </si>
  <si>
    <t>Подпрограмма" Обеспечение пожарной безопасности"</t>
  </si>
  <si>
    <t>Реализация направлений расходов основного мероприятия, подпрограммы муниципальной программы, а также непрограммных расходов муниципальных органов Червянского МО</t>
  </si>
  <si>
    <t>4310389999</t>
  </si>
  <si>
    <t>Подпрограмма "Развитие малого и среднего предпринимательства"</t>
  </si>
  <si>
    <t>4410000000</t>
  </si>
  <si>
    <t>4540189999</t>
  </si>
  <si>
    <t>Подпрограмма " Благоустройство"</t>
  </si>
  <si>
    <t>4540389999</t>
  </si>
  <si>
    <t>4540489999</t>
  </si>
  <si>
    <t>Подпрограмма "Устройство контейнерных площадок и  установка контейнеров. Обращение с ТКО."</t>
  </si>
  <si>
    <t>4570289999</t>
  </si>
  <si>
    <t>Подпрограмма «Муниципальное управление собственностью»</t>
  </si>
  <si>
    <t>4120000000</t>
  </si>
  <si>
    <t>4120189999</t>
  </si>
  <si>
    <t xml:space="preserve"> Подпрограмма «Социальное обеспечение»</t>
  </si>
  <si>
    <t xml:space="preserve">Социальные выплаты гражданам, кроме публичных нормативных социальных выплат
</t>
  </si>
  <si>
    <t>4130000000</t>
  </si>
  <si>
    <t>4130188060</t>
  </si>
  <si>
    <t>300</t>
  </si>
  <si>
    <t>Подпрограмма  "  Развитие муниципальной службы"</t>
  </si>
  <si>
    <t>4140000000</t>
  </si>
  <si>
    <t>4140189999</t>
  </si>
  <si>
    <t xml:space="preserve">Молодежная политика </t>
  </si>
  <si>
    <t>Расходы на выплаты персоналу казенных учреждений</t>
  </si>
  <si>
    <t>4620189999</t>
  </si>
  <si>
    <t>Подпрограмма  " Развитие кадрового потенциала в сфере культуры"</t>
  </si>
  <si>
    <t>4660000000</t>
  </si>
  <si>
    <t>4660189999</t>
  </si>
  <si>
    <t>4670000000</t>
  </si>
  <si>
    <t>4670189999</t>
  </si>
  <si>
    <t xml:space="preserve">   Итого</t>
  </si>
  <si>
    <t>Муниципальная  программа "Развитие малого и среднего предпринимательства"</t>
  </si>
  <si>
    <t>7700489160</t>
  </si>
  <si>
    <t>Подпрограмма "Госсударственная политика в сфере экономического развития Иркутской области</t>
  </si>
  <si>
    <t>4400189999</t>
  </si>
  <si>
    <t xml:space="preserve">                                                         Решению Думы от 26.12.2019 года № 90 </t>
  </si>
  <si>
    <t>Глава Бунбуйского муниципального образования</t>
  </si>
  <si>
    <t>С.П. Левшаков</t>
  </si>
  <si>
    <t>Защита населения и территории от чрезвычайных ситуаций природного и техногенного характера, пожарная безопасность</t>
  </si>
  <si>
    <t>Гражданская оборона</t>
  </si>
  <si>
    <t xml:space="preserve">                                                                                                                                                " О местном бюджете Бунбуйского муниципального образования</t>
  </si>
  <si>
    <t>90А0151180</t>
  </si>
  <si>
    <t>Реализация направлений расходов основного мероприятия, подпрограммы муниципальной программы, а также непрограммных расходов муниципальных органов Бунбуйского МО</t>
  </si>
  <si>
    <t>Защита населения и территории от последствий ЧС природного и техногенного характера, пожарная безопасность</t>
  </si>
  <si>
    <t>Закупки товаров, работ и услуг для государственных (муниципальных) нужд</t>
  </si>
  <si>
    <t>4520000000</t>
  </si>
  <si>
    <t>4520189999</t>
  </si>
  <si>
    <t>Попрограмма «Модернизация коммунальной инфраструктуры объектов социальной сферы, находящихся в муниципальной собственности Бунбуйского муниципального образования»</t>
  </si>
  <si>
    <t>Расходы на обеспечение деятельности муниципальных учреждений, находящихся в ведении Бунбуйского муниципального образования</t>
  </si>
  <si>
    <t>Подпрограмма " Профилактика безнадзорности и правонарушений несовершеннолетних на территории Бунбуйского муниципального образования"</t>
  </si>
  <si>
    <t>4680000000</t>
  </si>
  <si>
    <t>4680189999</t>
  </si>
  <si>
    <t>Подпрограмма "Культура малой Родины"</t>
  </si>
  <si>
    <t>90А0173150</t>
  </si>
  <si>
    <t>7700384190</t>
  </si>
  <si>
    <t>Проведение выборов депутатов Думы Бунбуйского муниципального образования</t>
  </si>
  <si>
    <t xml:space="preserve">Реализация направлений расходов основного мероприятия муниципальной программы Бунбуйского муниципального образования, а также непрограммным направлениям расходов органов местного самоуправления Бунбуйского муниципального образования </t>
  </si>
  <si>
    <t>9020189999</t>
  </si>
  <si>
    <t>9020200000</t>
  </si>
  <si>
    <t>9020289999</t>
  </si>
  <si>
    <t>Проведение выборов главы Бунбуйского муниципального образования</t>
  </si>
  <si>
    <t xml:space="preserve"> </t>
  </si>
  <si>
    <t xml:space="preserve">                                  Приложение 5</t>
  </si>
  <si>
    <t>Государственная программа Иркутской области "Экономическое развитие и иновационная экономика</t>
  </si>
  <si>
    <t>Обеспечение реализации отдельных областных полномочий, переданных отдельных полномочий Российской Федерации</t>
  </si>
  <si>
    <t xml:space="preserve">                                                                                                                             на 2024 год и на плановый период 2025 и 2026 годов"</t>
  </si>
  <si>
    <t>РАСПРЕДЕЛЕНИЕ БЮДЖЕТНЫХ АССИГНОВАНИЙ ПО ЦЕЛЕВЫМ СТАТЬЯМ (МУНИЦИПАЛЬНЫМ ПРОГРАММАМ И НЕПРОГРАММНЫМ НАПРАВЛЕНИЯМ ДЕЯТЕЛЬНОСТИ) ГРУППАМ ВИДОВ РАСХОДОВ, РАЗДЕЛАМ, ПОДРАЗДЕЛАМ  КЛАССИФИКАЦИИ РАСХОДОВ МЕСТНОГО БЮДЖЕТА  БУНБУЙСКОГО МУНИЦИПАЛЬНОГО ОБРАЗОВАНИЯ  НА 2024 ГОД.</t>
  </si>
  <si>
    <t>Сумма  на 2024 год</t>
  </si>
  <si>
    <t>Разходы на развитие и укрепление материально-технической базы муниципальных домов культуры</t>
  </si>
  <si>
    <t xml:space="preserve">Государственные программы Иркутской области </t>
  </si>
  <si>
    <t>Реализация направлений расходов основного мероприятия, подпрограммы муниципальной программы, а также непрограммных расходов муниципальных органов БунбуйскогоМО</t>
  </si>
  <si>
    <t>45401S2370</t>
  </si>
  <si>
    <t>46201S2370</t>
  </si>
  <si>
    <t>46801S2907</t>
  </si>
  <si>
    <t>Обеспечение деятельности главы муниципального образования</t>
  </si>
  <si>
    <t>4110100000</t>
  </si>
  <si>
    <t>Обеспечение деятельности администрации муниципального образования</t>
  </si>
  <si>
    <t>4110200000</t>
  </si>
  <si>
    <t xml:space="preserve">   </t>
  </si>
  <si>
    <t xml:space="preserve">          к Решению Думы БунбуйскогоМО от  16.09.2024г  №73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</si>
</sst>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"/>
    <numFmt numFmtId="167" formatCode="_-* #,##0.0_р_._-;\-* #,##0.0_р_._-;_-* &quot;-&quot;??_р_._-;_-@_-"/>
    <numFmt numFmtId="168" formatCode="#,##0.00_ ;\-#,##0.00\ "/>
    <numFmt numFmtId="169" formatCode="#,##0.00_р_."/>
    <numFmt numFmtId="170" formatCode="#,##0.00&quot;р.&quot;"/>
    <numFmt numFmtId="171" formatCode="?"/>
  </numFmts>
  <fonts count="40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8"/>
      <name val="Calibri"/>
      <family val="2"/>
    </font>
    <font>
      <sz val="16"/>
      <color indexed="8"/>
      <name val="Calibri"/>
      <family val="2"/>
    </font>
    <font>
      <b/>
      <sz val="16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name val="Calibri"/>
      <family val="2"/>
      <scheme val="minor"/>
    </font>
    <font>
      <b/>
      <sz val="10"/>
      <name val="Arial Cyr"/>
      <charset val="204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name val="Arial Cyr"/>
      <charset val="204"/>
    </font>
    <font>
      <b/>
      <sz val="18"/>
      <color indexed="0"/>
      <name val="Times New Roman"/>
      <family val="1"/>
      <charset val="204"/>
    </font>
    <font>
      <sz val="18"/>
      <color indexed="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indexed="15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1" fillId="4" borderId="0" applyNumberFormat="0" applyBorder="0" applyAlignment="0" applyProtection="0"/>
  </cellStyleXfs>
  <cellXfs count="3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5" fillId="0" borderId="0" xfId="0" applyFont="1" applyFill="1" applyBorder="1"/>
    <xf numFmtId="167" fontId="5" fillId="0" borderId="0" xfId="2" applyNumberFormat="1" applyFont="1" applyFill="1" applyBorder="1" applyAlignment="1"/>
    <xf numFmtId="0" fontId="5" fillId="0" borderId="0" xfId="0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 vertical="top" wrapText="1" readingOrder="1"/>
    </xf>
    <xf numFmtId="0" fontId="9" fillId="0" borderId="0" xfId="0" applyNumberFormat="1" applyFont="1" applyFill="1" applyBorder="1" applyAlignment="1">
      <alignment horizontal="right" vertical="top" wrapText="1" readingOrder="1"/>
    </xf>
    <xf numFmtId="0" fontId="8" fillId="3" borderId="3" xfId="0" applyNumberFormat="1" applyFont="1" applyFill="1" applyBorder="1" applyAlignment="1">
      <alignment horizontal="left" vertical="top" wrapText="1" readingOrder="1"/>
    </xf>
    <xf numFmtId="0" fontId="8" fillId="3" borderId="3" xfId="0" applyNumberFormat="1" applyFont="1" applyFill="1" applyBorder="1" applyAlignment="1">
      <alignment horizontal="center" vertical="center" wrapText="1" readingOrder="1"/>
    </xf>
    <xf numFmtId="167" fontId="8" fillId="3" borderId="3" xfId="2" applyNumberFormat="1" applyFont="1" applyFill="1" applyBorder="1" applyAlignment="1">
      <alignment horizontal="center" vertical="center" wrapText="1" readingOrder="1"/>
    </xf>
    <xf numFmtId="0" fontId="9" fillId="3" borderId="3" xfId="0" applyNumberFormat="1" applyFont="1" applyFill="1" applyBorder="1" applyAlignment="1">
      <alignment horizontal="left" vertical="top" wrapText="1" readingOrder="1"/>
    </xf>
    <xf numFmtId="0" fontId="9" fillId="3" borderId="3" xfId="0" applyNumberFormat="1" applyFont="1" applyFill="1" applyBorder="1" applyAlignment="1">
      <alignment horizontal="center" vertical="center" wrapText="1" readingOrder="1"/>
    </xf>
    <xf numFmtId="167" fontId="9" fillId="3" borderId="3" xfId="2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 applyAlignment="1">
      <alignment horizontal="right"/>
    </xf>
    <xf numFmtId="0" fontId="8" fillId="0" borderId="3" xfId="0" applyNumberFormat="1" applyFont="1" applyFill="1" applyBorder="1" applyAlignment="1">
      <alignment horizontal="center" vertical="center" wrapText="1" readingOrder="1"/>
    </xf>
    <xf numFmtId="49" fontId="9" fillId="3" borderId="3" xfId="0" applyNumberFormat="1" applyFont="1" applyFill="1" applyBorder="1" applyAlignment="1">
      <alignment horizontal="center" vertical="center" wrapText="1" readingOrder="1"/>
    </xf>
    <xf numFmtId="49" fontId="5" fillId="0" borderId="0" xfId="2" applyNumberFormat="1" applyFont="1" applyFill="1" applyBorder="1" applyAlignment="1"/>
    <xf numFmtId="49" fontId="5" fillId="0" borderId="0" xfId="0" applyNumberFormat="1" applyFont="1" applyFill="1" applyBorder="1"/>
    <xf numFmtId="49" fontId="8" fillId="3" borderId="3" xfId="0" applyNumberFormat="1" applyFont="1" applyFill="1" applyBorder="1" applyAlignment="1">
      <alignment horizontal="center" vertical="center" wrapText="1" readingOrder="1"/>
    </xf>
    <xf numFmtId="0" fontId="5" fillId="2" borderId="2" xfId="0" applyFont="1" applyFill="1" applyBorder="1" applyAlignment="1">
      <alignment horizontal="left" vertical="top" wrapText="1"/>
    </xf>
    <xf numFmtId="39" fontId="10" fillId="3" borderId="3" xfId="2" applyNumberFormat="1" applyFont="1" applyFill="1" applyBorder="1" applyAlignment="1">
      <alignment horizontal="right" vertical="center" wrapText="1" readingOrder="1"/>
    </xf>
    <xf numFmtId="39" fontId="5" fillId="0" borderId="3" xfId="2" applyNumberFormat="1" applyFont="1" applyFill="1" applyBorder="1" applyAlignment="1">
      <alignment horizontal="right" vertical="center" wrapText="1" readingOrder="1"/>
    </xf>
    <xf numFmtId="168" fontId="5" fillId="0" borderId="0" xfId="0" applyNumberFormat="1" applyFont="1" applyFill="1" applyBorder="1" applyAlignment="1">
      <alignment horizontal="right"/>
    </xf>
    <xf numFmtId="169" fontId="5" fillId="0" borderId="0" xfId="0" applyNumberFormat="1" applyFont="1" applyFill="1" applyBorder="1" applyAlignment="1">
      <alignment horizontal="right"/>
    </xf>
    <xf numFmtId="39" fontId="5" fillId="0" borderId="2" xfId="2" applyNumberFormat="1" applyFont="1" applyFill="1" applyBorder="1" applyAlignment="1">
      <alignment horizontal="right" vertical="center" wrapText="1" readingOrder="1"/>
    </xf>
    <xf numFmtId="0" fontId="4" fillId="2" borderId="2" xfId="0" applyFont="1" applyFill="1" applyBorder="1" applyAlignment="1">
      <alignment horizontal="left" vertical="top" wrapText="1"/>
    </xf>
    <xf numFmtId="49" fontId="4" fillId="0" borderId="3" xfId="0" applyNumberFormat="1" applyFont="1" applyFill="1" applyBorder="1" applyAlignment="1">
      <alignment horizontal="center" vertical="center" wrapText="1" readingOrder="1"/>
    </xf>
    <xf numFmtId="0" fontId="4" fillId="0" borderId="3" xfId="0" applyNumberFormat="1" applyFont="1" applyFill="1" applyBorder="1" applyAlignment="1">
      <alignment horizontal="center" vertical="center" wrapText="1" readingOrder="1"/>
    </xf>
    <xf numFmtId="0" fontId="5" fillId="3" borderId="3" xfId="0" applyNumberFormat="1" applyFont="1" applyFill="1" applyBorder="1" applyAlignment="1">
      <alignment horizontal="left" vertical="top" wrapText="1" readingOrder="1"/>
    </xf>
    <xf numFmtId="49" fontId="5" fillId="0" borderId="3" xfId="0" applyNumberFormat="1" applyFont="1" applyFill="1" applyBorder="1" applyAlignment="1">
      <alignment horizontal="center" vertical="center" wrapText="1" readingOrder="1"/>
    </xf>
    <xf numFmtId="0" fontId="5" fillId="0" borderId="3" xfId="0" applyNumberFormat="1" applyFont="1" applyFill="1" applyBorder="1" applyAlignment="1">
      <alignment horizontal="center" vertical="center" wrapText="1" readingOrder="1"/>
    </xf>
    <xf numFmtId="0" fontId="4" fillId="3" borderId="3" xfId="0" applyNumberFormat="1" applyFont="1" applyFill="1" applyBorder="1" applyAlignment="1">
      <alignment horizontal="left" vertical="top" wrapText="1" readingOrder="1"/>
    </xf>
    <xf numFmtId="49" fontId="4" fillId="3" borderId="3" xfId="0" applyNumberFormat="1" applyFont="1" applyFill="1" applyBorder="1" applyAlignment="1">
      <alignment horizontal="center" vertical="center" wrapText="1" readingOrder="1"/>
    </xf>
    <xf numFmtId="0" fontId="4" fillId="3" borderId="3" xfId="0" applyNumberFormat="1" applyFont="1" applyFill="1" applyBorder="1" applyAlignment="1">
      <alignment horizontal="center" vertical="center" wrapText="1" readingOrder="1"/>
    </xf>
    <xf numFmtId="49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3" xfId="0" applyNumberFormat="1" applyFont="1" applyFill="1" applyBorder="1" applyAlignment="1">
      <alignment horizontal="center" vertical="center" wrapText="1" readingOrder="1"/>
    </xf>
    <xf numFmtId="0" fontId="5" fillId="0" borderId="3" xfId="0" applyNumberFormat="1" applyFont="1" applyFill="1" applyBorder="1" applyAlignment="1">
      <alignment horizontal="left" vertical="top" wrapText="1" readingOrder="1"/>
    </xf>
    <xf numFmtId="39" fontId="5" fillId="3" borderId="3" xfId="2" applyNumberFormat="1" applyFont="1" applyFill="1" applyBorder="1" applyAlignment="1">
      <alignment horizontal="right" vertical="center" wrapText="1" readingOrder="1"/>
    </xf>
    <xf numFmtId="39" fontId="4" fillId="0" borderId="3" xfId="2" applyNumberFormat="1" applyFont="1" applyFill="1" applyBorder="1" applyAlignment="1">
      <alignment horizontal="right" vertical="center" wrapText="1" readingOrder="1"/>
    </xf>
    <xf numFmtId="39" fontId="4" fillId="3" borderId="3" xfId="2" applyNumberFormat="1" applyFont="1" applyFill="1" applyBorder="1" applyAlignment="1">
      <alignment horizontal="right" vertical="center" wrapText="1" readingOrder="1"/>
    </xf>
    <xf numFmtId="0" fontId="5" fillId="0" borderId="2" xfId="0" applyNumberFormat="1" applyFont="1" applyFill="1" applyBorder="1" applyAlignment="1">
      <alignment horizontal="left" vertical="top" wrapText="1" readingOrder="1"/>
    </xf>
    <xf numFmtId="0" fontId="5" fillId="0" borderId="2" xfId="0" applyNumberFormat="1" applyFont="1" applyFill="1" applyBorder="1" applyAlignment="1">
      <alignment horizontal="center" vertical="center" wrapText="1" readingOrder="1"/>
    </xf>
    <xf numFmtId="0" fontId="5" fillId="3" borderId="2" xfId="0" applyNumberFormat="1" applyFont="1" applyFill="1" applyBorder="1" applyAlignment="1">
      <alignment horizontal="left" vertical="top" wrapText="1" readingOrder="1"/>
    </xf>
    <xf numFmtId="0" fontId="5" fillId="3" borderId="2" xfId="0" applyNumberFormat="1" applyFont="1" applyFill="1" applyBorder="1" applyAlignment="1">
      <alignment horizontal="center" vertical="center" wrapText="1" readingOrder="1"/>
    </xf>
    <xf numFmtId="0" fontId="6" fillId="0" borderId="0" xfId="0" applyNumberFormat="1" applyFont="1" applyFill="1" applyBorder="1" applyAlignment="1">
      <alignment horizontal="right" vertical="top" wrapText="1" readingOrder="1"/>
    </xf>
    <xf numFmtId="49" fontId="6" fillId="0" borderId="0" xfId="0" applyNumberFormat="1" applyFont="1" applyFill="1" applyBorder="1" applyAlignment="1">
      <alignment horizontal="right" vertical="top" wrapText="1" readingOrder="1"/>
    </xf>
    <xf numFmtId="0" fontId="6" fillId="3" borderId="3" xfId="0" applyNumberFormat="1" applyFont="1" applyFill="1" applyBorder="1" applyAlignment="1">
      <alignment horizontal="left" vertical="top" wrapText="1" readingOrder="1"/>
    </xf>
    <xf numFmtId="0" fontId="12" fillId="0" borderId="0" xfId="0" applyFont="1"/>
    <xf numFmtId="0" fontId="13" fillId="0" borderId="0" xfId="0" applyFont="1"/>
    <xf numFmtId="0" fontId="12" fillId="0" borderId="2" xfId="0" applyFont="1" applyBorder="1"/>
    <xf numFmtId="0" fontId="13" fillId="0" borderId="2" xfId="0" applyFont="1" applyBorder="1"/>
    <xf numFmtId="0" fontId="5" fillId="3" borderId="3" xfId="0" applyFont="1" applyFill="1" applyBorder="1" applyAlignment="1">
      <alignment horizontal="center" vertical="center" wrapText="1" readingOrder="1"/>
    </xf>
    <xf numFmtId="0" fontId="4" fillId="3" borderId="3" xfId="0" applyFont="1" applyFill="1" applyBorder="1" applyAlignment="1">
      <alignment horizontal="left" vertical="top" wrapText="1" readingOrder="1"/>
    </xf>
    <xf numFmtId="0" fontId="4" fillId="3" borderId="2" xfId="0" applyNumberFormat="1" applyFont="1" applyFill="1" applyBorder="1" applyAlignment="1">
      <alignment horizontal="left" vertical="top" wrapText="1" readingOrder="1"/>
    </xf>
    <xf numFmtId="0" fontId="15" fillId="2" borderId="0" xfId="1" applyFont="1" applyFill="1"/>
    <xf numFmtId="0" fontId="15" fillId="2" borderId="0" xfId="1" applyFont="1" applyFill="1" applyAlignment="1"/>
    <xf numFmtId="0" fontId="14" fillId="0" borderId="0" xfId="0" applyFont="1"/>
    <xf numFmtId="0" fontId="15" fillId="2" borderId="0" xfId="1" applyFont="1" applyFill="1" applyAlignment="1">
      <alignment horizontal="right"/>
    </xf>
    <xf numFmtId="3" fontId="16" fillId="2" borderId="2" xfId="1" applyNumberFormat="1" applyFont="1" applyFill="1" applyBorder="1" applyAlignment="1" applyProtection="1">
      <alignment horizontal="left" vertical="top" wrapText="1"/>
      <protection locked="0"/>
    </xf>
    <xf numFmtId="3" fontId="16" fillId="2" borderId="2" xfId="1" applyNumberFormat="1" applyFont="1" applyFill="1" applyBorder="1" applyAlignment="1" applyProtection="1">
      <alignment horizontal="center" vertical="center" wrapText="1"/>
    </xf>
    <xf numFmtId="3" fontId="15" fillId="2" borderId="2" xfId="1" applyNumberFormat="1" applyFont="1" applyFill="1" applyBorder="1" applyAlignment="1" applyProtection="1">
      <alignment horizontal="left" vertical="top" wrapText="1"/>
      <protection locked="0"/>
    </xf>
    <xf numFmtId="3" fontId="15" fillId="2" borderId="2" xfId="1" applyNumberFormat="1" applyFont="1" applyFill="1" applyBorder="1" applyAlignment="1" applyProtection="1">
      <alignment horizontal="center" vertical="center" wrapText="1"/>
    </xf>
    <xf numFmtId="3" fontId="15" fillId="2" borderId="2" xfId="1" applyNumberFormat="1" applyFont="1" applyFill="1" applyBorder="1" applyAlignment="1" applyProtection="1">
      <alignment horizontal="left" vertical="top" wrapText="1" indent="1"/>
      <protection locked="0"/>
    </xf>
    <xf numFmtId="3" fontId="15" fillId="2" borderId="2" xfId="1" applyNumberFormat="1" applyFont="1" applyFill="1" applyBorder="1" applyAlignment="1" applyProtection="1">
      <alignment horizontal="left" vertical="top" wrapText="1" indent="2"/>
      <protection locked="0"/>
    </xf>
    <xf numFmtId="3" fontId="15" fillId="2" borderId="2" xfId="0" applyNumberFormat="1" applyFont="1" applyFill="1" applyBorder="1" applyAlignment="1" applyProtection="1">
      <alignment horizontal="left" vertical="top" wrapText="1" indent="1"/>
      <protection locked="0"/>
    </xf>
    <xf numFmtId="3" fontId="15" fillId="2" borderId="2" xfId="0" applyNumberFormat="1" applyFont="1" applyFill="1" applyBorder="1" applyAlignment="1" applyProtection="1">
      <alignment horizontal="left" vertical="top" wrapText="1" indent="2"/>
      <protection locked="0"/>
    </xf>
    <xf numFmtId="3" fontId="15" fillId="2" borderId="2" xfId="0" applyNumberFormat="1" applyFont="1" applyFill="1" applyBorder="1" applyAlignment="1" applyProtection="1">
      <alignment horizontal="left" vertical="top" wrapText="1"/>
      <protection locked="0"/>
    </xf>
    <xf numFmtId="3" fontId="15" fillId="2" borderId="2" xfId="0" applyNumberFormat="1" applyFont="1" applyFill="1" applyBorder="1" applyAlignment="1" applyProtection="1">
      <alignment horizontal="center" vertical="center" wrapText="1"/>
    </xf>
    <xf numFmtId="3" fontId="15" fillId="2" borderId="2" xfId="0" applyNumberFormat="1" applyFont="1" applyFill="1" applyBorder="1" applyAlignment="1" applyProtection="1">
      <alignment horizontal="left" vertical="top" wrapText="1" indent="3"/>
      <protection locked="0"/>
    </xf>
    <xf numFmtId="3" fontId="16" fillId="2" borderId="2" xfId="0" applyNumberFormat="1" applyFont="1" applyFill="1" applyBorder="1" applyAlignment="1" applyProtection="1">
      <alignment horizontal="left" vertical="top" wrapText="1"/>
    </xf>
    <xf numFmtId="3" fontId="16" fillId="2" borderId="2" xfId="0" applyNumberFormat="1" applyFont="1" applyFill="1" applyBorder="1" applyAlignment="1" applyProtection="1">
      <alignment horizontal="center" vertical="center" wrapText="1"/>
    </xf>
    <xf numFmtId="0" fontId="15" fillId="2" borderId="2" xfId="0" applyFont="1" applyFill="1" applyBorder="1" applyAlignment="1">
      <alignment horizontal="left" vertical="top" wrapText="1" indent="1"/>
    </xf>
    <xf numFmtId="0" fontId="15" fillId="2" borderId="2" xfId="0" applyFont="1" applyFill="1" applyBorder="1" applyAlignment="1">
      <alignment horizontal="left" vertical="top" wrapText="1" indent="2"/>
    </xf>
    <xf numFmtId="0" fontId="15" fillId="2" borderId="2" xfId="0" applyFont="1" applyFill="1" applyBorder="1" applyAlignment="1">
      <alignment horizontal="left" vertical="top" wrapText="1" indent="3"/>
    </xf>
    <xf numFmtId="0" fontId="15" fillId="0" borderId="2" xfId="0" applyFont="1" applyFill="1" applyBorder="1" applyAlignment="1">
      <alignment horizontal="left" vertical="top" wrapText="1" indent="1"/>
    </xf>
    <xf numFmtId="3" fontId="15" fillId="0" borderId="2" xfId="0" applyNumberFormat="1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>
      <alignment horizontal="left" vertical="top" wrapText="1" indent="2"/>
    </xf>
    <xf numFmtId="0" fontId="15" fillId="0" borderId="2" xfId="0" applyFont="1" applyFill="1" applyBorder="1" applyAlignment="1">
      <alignment horizontal="left" vertical="top" wrapText="1"/>
    </xf>
    <xf numFmtId="3" fontId="16" fillId="2" borderId="2" xfId="0" applyNumberFormat="1" applyFont="1" applyFill="1" applyBorder="1" applyAlignment="1" applyProtection="1">
      <alignment horizontal="left" vertical="top" wrapText="1"/>
      <protection locked="0"/>
    </xf>
    <xf numFmtId="167" fontId="15" fillId="2" borderId="0" xfId="3" applyNumberFormat="1" applyFont="1" applyFill="1"/>
    <xf numFmtId="0" fontId="18" fillId="0" borderId="0" xfId="0" applyFont="1" applyAlignment="1">
      <alignment horizontal="right"/>
    </xf>
    <xf numFmtId="0" fontId="18" fillId="0" borderId="0" xfId="0" applyFont="1"/>
    <xf numFmtId="0" fontId="19" fillId="0" borderId="0" xfId="0" applyFont="1"/>
    <xf numFmtId="49" fontId="6" fillId="3" borderId="3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0" fontId="20" fillId="0" borderId="0" xfId="0" applyFont="1"/>
    <xf numFmtId="0" fontId="4" fillId="0" borderId="0" xfId="0" applyNumberFormat="1" applyFont="1" applyFill="1" applyBorder="1" applyAlignment="1">
      <alignment horizontal="center" vertical="top" wrapText="1" readingOrder="1"/>
    </xf>
    <xf numFmtId="0" fontId="5" fillId="0" borderId="0" xfId="0" applyNumberFormat="1" applyFont="1" applyFill="1" applyBorder="1" applyAlignment="1">
      <alignment horizontal="right" vertical="top" wrapText="1" readingOrder="1"/>
    </xf>
    <xf numFmtId="49" fontId="5" fillId="0" borderId="0" xfId="0" applyNumberFormat="1" applyFont="1" applyFill="1" applyBorder="1" applyAlignment="1">
      <alignment horizontal="right" vertical="top" wrapText="1" readingOrder="1"/>
    </xf>
    <xf numFmtId="0" fontId="4" fillId="0" borderId="3" xfId="0" applyNumberFormat="1" applyFont="1" applyFill="1" applyBorder="1" applyAlignment="1">
      <alignment horizontal="left" vertical="top" wrapText="1" readingOrder="1"/>
    </xf>
    <xf numFmtId="0" fontId="20" fillId="0" borderId="0" xfId="0" applyFont="1" applyBorder="1"/>
    <xf numFmtId="0" fontId="4" fillId="5" borderId="3" xfId="4" applyNumberFormat="1" applyFont="1" applyFill="1" applyBorder="1" applyAlignment="1">
      <alignment horizontal="left" vertical="top" wrapText="1" readingOrder="1"/>
    </xf>
    <xf numFmtId="0" fontId="4" fillId="5" borderId="3" xfId="4" applyNumberFormat="1" applyFont="1" applyFill="1" applyBorder="1" applyAlignment="1">
      <alignment horizontal="center" vertical="center" wrapText="1" readingOrder="1"/>
    </xf>
    <xf numFmtId="49" fontId="4" fillId="5" borderId="3" xfId="4" applyNumberFormat="1" applyFont="1" applyFill="1" applyBorder="1" applyAlignment="1">
      <alignment horizontal="center" vertical="center" wrapText="1" readingOrder="1"/>
    </xf>
    <xf numFmtId="39" fontId="4" fillId="5" borderId="3" xfId="4" applyNumberFormat="1" applyFont="1" applyFill="1" applyBorder="1" applyAlignment="1">
      <alignment horizontal="right" vertical="center" wrapText="1" readingOrder="1"/>
    </xf>
    <xf numFmtId="0" fontId="4" fillId="0" borderId="0" xfId="0" applyFont="1"/>
    <xf numFmtId="0" fontId="5" fillId="5" borderId="3" xfId="4" applyNumberFormat="1" applyFont="1" applyFill="1" applyBorder="1" applyAlignment="1">
      <alignment horizontal="left" vertical="top" wrapText="1" readingOrder="1"/>
    </xf>
    <xf numFmtId="0" fontId="5" fillId="5" borderId="3" xfId="4" applyNumberFormat="1" applyFont="1" applyFill="1" applyBorder="1" applyAlignment="1">
      <alignment horizontal="center" vertical="center" wrapText="1" readingOrder="1"/>
    </xf>
    <xf numFmtId="49" fontId="5" fillId="5" borderId="3" xfId="4" applyNumberFormat="1" applyFont="1" applyFill="1" applyBorder="1" applyAlignment="1">
      <alignment horizontal="center" vertical="center" wrapText="1" readingOrder="1"/>
    </xf>
    <xf numFmtId="39" fontId="5" fillId="5" borderId="3" xfId="4" applyNumberFormat="1" applyFont="1" applyFill="1" applyBorder="1" applyAlignment="1">
      <alignment horizontal="right" vertical="center" wrapText="1" readingOrder="1"/>
    </xf>
    <xf numFmtId="0" fontId="4" fillId="0" borderId="2" xfId="0" applyNumberFormat="1" applyFont="1" applyFill="1" applyBorder="1" applyAlignment="1">
      <alignment horizontal="center" vertical="center" wrapText="1" readingOrder="1"/>
    </xf>
    <xf numFmtId="49" fontId="4" fillId="0" borderId="2" xfId="0" applyNumberFormat="1" applyFont="1" applyFill="1" applyBorder="1" applyAlignment="1">
      <alignment horizontal="center" vertical="center" wrapText="1" readingOrder="1"/>
    </xf>
    <xf numFmtId="39" fontId="4" fillId="3" borderId="2" xfId="2" applyNumberFormat="1" applyFont="1" applyFill="1" applyBorder="1" applyAlignment="1">
      <alignment horizontal="right" vertical="center" wrapText="1" readingOrder="1"/>
    </xf>
    <xf numFmtId="39" fontId="20" fillId="0" borderId="0" xfId="0" applyNumberFormat="1" applyFont="1" applyBorder="1"/>
    <xf numFmtId="49" fontId="5" fillId="0" borderId="2" xfId="0" applyNumberFormat="1" applyFont="1" applyFill="1" applyBorder="1" applyAlignment="1">
      <alignment horizontal="center" vertical="center" wrapText="1" readingOrder="1"/>
    </xf>
    <xf numFmtId="39" fontId="5" fillId="3" borderId="2" xfId="2" applyNumberFormat="1" applyFont="1" applyFill="1" applyBorder="1" applyAlignment="1">
      <alignment horizontal="right" vertical="center" wrapText="1" readingOrder="1"/>
    </xf>
    <xf numFmtId="168" fontId="20" fillId="0" borderId="0" xfId="0" applyNumberFormat="1" applyFont="1" applyBorder="1"/>
    <xf numFmtId="0" fontId="4" fillId="3" borderId="2" xfId="0" applyNumberFormat="1" applyFont="1" applyFill="1" applyBorder="1" applyAlignment="1">
      <alignment horizontal="center" vertical="center" wrapText="1" readingOrder="1"/>
    </xf>
    <xf numFmtId="49" fontId="4" fillId="3" borderId="2" xfId="0" applyNumberFormat="1" applyFont="1" applyFill="1" applyBorder="1" applyAlignment="1">
      <alignment horizontal="center" vertical="center" wrapText="1" readingOrder="1"/>
    </xf>
    <xf numFmtId="49" fontId="5" fillId="3" borderId="2" xfId="0" applyNumberFormat="1" applyFont="1" applyFill="1" applyBorder="1" applyAlignment="1">
      <alignment horizontal="center" vertical="center" wrapText="1" readingOrder="1"/>
    </xf>
    <xf numFmtId="0" fontId="4" fillId="0" borderId="2" xfId="0" applyNumberFormat="1" applyFont="1" applyFill="1" applyBorder="1" applyAlignment="1">
      <alignment horizontal="left" vertical="top" wrapText="1" readingOrder="1"/>
    </xf>
    <xf numFmtId="164" fontId="22" fillId="0" borderId="0" xfId="0" applyNumberFormat="1" applyFont="1" applyFill="1" applyBorder="1" applyAlignment="1">
      <alignment horizontal="right"/>
    </xf>
    <xf numFmtId="170" fontId="22" fillId="0" borderId="0" xfId="0" applyNumberFormat="1" applyFont="1" applyFill="1" applyBorder="1" applyAlignment="1">
      <alignment horizontal="right"/>
    </xf>
    <xf numFmtId="0" fontId="23" fillId="2" borderId="0" xfId="1" applyFont="1" applyFill="1"/>
    <xf numFmtId="0" fontId="23" fillId="0" borderId="0" xfId="0" applyFont="1" applyFill="1" applyBorder="1" applyAlignment="1">
      <alignment horizontal="right"/>
    </xf>
    <xf numFmtId="166" fontId="16" fillId="2" borderId="2" xfId="1" applyNumberFormat="1" applyFont="1" applyFill="1" applyBorder="1" applyAlignment="1">
      <alignment horizontal="center" vertical="center"/>
    </xf>
    <xf numFmtId="166" fontId="15" fillId="2" borderId="2" xfId="1" applyNumberFormat="1" applyFont="1" applyFill="1" applyBorder="1" applyAlignment="1">
      <alignment horizontal="center" vertical="center"/>
    </xf>
    <xf numFmtId="166" fontId="15" fillId="0" borderId="2" xfId="1" applyNumberFormat="1" applyFont="1" applyFill="1" applyBorder="1" applyAlignment="1">
      <alignment horizontal="center" vertical="center"/>
    </xf>
    <xf numFmtId="166" fontId="15" fillId="2" borderId="2" xfId="0" applyNumberFormat="1" applyFont="1" applyFill="1" applyBorder="1" applyAlignment="1">
      <alignment horizontal="center" vertical="center"/>
    </xf>
    <xf numFmtId="166" fontId="15" fillId="0" borderId="2" xfId="0" applyNumberFormat="1" applyFont="1" applyFill="1" applyBorder="1" applyAlignment="1">
      <alignment horizontal="center" vertical="center"/>
    </xf>
    <xf numFmtId="166" fontId="16" fillId="2" borderId="2" xfId="0" applyNumberFormat="1" applyFont="1" applyFill="1" applyBorder="1" applyAlignment="1">
      <alignment horizontal="center" vertical="center"/>
    </xf>
    <xf numFmtId="0" fontId="24" fillId="6" borderId="2" xfId="0" applyFont="1" applyFill="1" applyBorder="1" applyAlignment="1">
      <alignment vertical="top" wrapText="1"/>
    </xf>
    <xf numFmtId="2" fontId="5" fillId="0" borderId="0" xfId="0" applyNumberFormat="1" applyFont="1"/>
    <xf numFmtId="167" fontId="6" fillId="3" borderId="3" xfId="2" applyNumberFormat="1" applyFont="1" applyFill="1" applyBorder="1" applyAlignment="1">
      <alignment horizontal="center" vertical="center" wrapText="1" readingOrder="1"/>
    </xf>
    <xf numFmtId="0" fontId="5" fillId="5" borderId="3" xfId="0" applyNumberFormat="1" applyFont="1" applyFill="1" applyBorder="1" applyAlignment="1">
      <alignment horizontal="left" vertical="top" wrapText="1" readingOrder="1"/>
    </xf>
    <xf numFmtId="49" fontId="5" fillId="7" borderId="3" xfId="0" applyNumberFormat="1" applyFont="1" applyFill="1" applyBorder="1" applyAlignment="1">
      <alignment horizontal="center" vertical="center" wrapText="1" readingOrder="1"/>
    </xf>
    <xf numFmtId="0" fontId="9" fillId="7" borderId="2" xfId="0" applyNumberFormat="1" applyFont="1" applyFill="1" applyBorder="1" applyAlignment="1">
      <alignment horizontal="center" vertical="center" wrapText="1" readingOrder="1"/>
    </xf>
    <xf numFmtId="0" fontId="5" fillId="7" borderId="3" xfId="0" applyNumberFormat="1" applyFont="1" applyFill="1" applyBorder="1" applyAlignment="1">
      <alignment horizontal="center" vertical="center" wrapText="1" readingOrder="1"/>
    </xf>
    <xf numFmtId="39" fontId="5" fillId="7" borderId="3" xfId="2" applyNumberFormat="1" applyFont="1" applyFill="1" applyBorder="1" applyAlignment="1">
      <alignment horizontal="right" vertical="center" wrapText="1" readingOrder="1"/>
    </xf>
    <xf numFmtId="0" fontId="0" fillId="5" borderId="0" xfId="0" applyFill="1"/>
    <xf numFmtId="0" fontId="8" fillId="7" borderId="3" xfId="0" applyNumberFormat="1" applyFont="1" applyFill="1" applyBorder="1" applyAlignment="1">
      <alignment horizontal="left" vertical="top" wrapText="1" readingOrder="1"/>
    </xf>
    <xf numFmtId="49" fontId="4" fillId="7" borderId="3" xfId="0" applyNumberFormat="1" applyFont="1" applyFill="1" applyBorder="1" applyAlignment="1">
      <alignment horizontal="center" vertical="center" wrapText="1" readingOrder="1"/>
    </xf>
    <xf numFmtId="0" fontId="4" fillId="7" borderId="3" xfId="0" applyNumberFormat="1" applyFont="1" applyFill="1" applyBorder="1" applyAlignment="1">
      <alignment horizontal="center" vertical="center" wrapText="1" readingOrder="1"/>
    </xf>
    <xf numFmtId="39" fontId="4" fillId="7" borderId="3" xfId="2" applyNumberFormat="1" applyFont="1" applyFill="1" applyBorder="1" applyAlignment="1">
      <alignment horizontal="right" vertical="center" wrapText="1" readingOrder="1"/>
    </xf>
    <xf numFmtId="0" fontId="9" fillId="7" borderId="2" xfId="0" applyNumberFormat="1" applyFont="1" applyFill="1" applyBorder="1" applyAlignment="1">
      <alignment horizontal="left" vertical="top" wrapText="1" readingOrder="1"/>
    </xf>
    <xf numFmtId="0" fontId="15" fillId="6" borderId="2" xfId="0" applyFont="1" applyFill="1" applyBorder="1" applyAlignment="1">
      <alignment vertical="top" wrapText="1"/>
    </xf>
    <xf numFmtId="1" fontId="16" fillId="2" borderId="1" xfId="1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 readingOrder="1"/>
    </xf>
    <xf numFmtId="0" fontId="25" fillId="0" borderId="0" xfId="0" applyFont="1"/>
    <xf numFmtId="49" fontId="4" fillId="8" borderId="3" xfId="0" applyNumberFormat="1" applyFont="1" applyFill="1" applyBorder="1" applyAlignment="1">
      <alignment horizontal="center" vertical="center" wrapText="1" readingOrder="1"/>
    </xf>
    <xf numFmtId="39" fontId="4" fillId="9" borderId="3" xfId="2" applyNumberFormat="1" applyFont="1" applyFill="1" applyBorder="1" applyAlignment="1">
      <alignment horizontal="center" vertical="center" wrapText="1" readingOrder="1"/>
    </xf>
    <xf numFmtId="39" fontId="5" fillId="9" borderId="3" xfId="2" applyNumberFormat="1" applyFont="1" applyFill="1" applyBorder="1" applyAlignment="1">
      <alignment horizontal="center" vertical="center" wrapText="1" readingOrder="1"/>
    </xf>
    <xf numFmtId="39" fontId="5" fillId="8" borderId="3" xfId="2" applyNumberFormat="1" applyFont="1" applyFill="1" applyBorder="1" applyAlignment="1">
      <alignment horizontal="center" vertical="center" wrapText="1" readingOrder="1"/>
    </xf>
    <xf numFmtId="4" fontId="4" fillId="9" borderId="3" xfId="0" applyNumberFormat="1" applyFont="1" applyFill="1" applyBorder="1" applyAlignment="1">
      <alignment horizontal="center" vertical="center" wrapText="1" readingOrder="1"/>
    </xf>
    <xf numFmtId="39" fontId="4" fillId="8" borderId="3" xfId="2" applyNumberFormat="1" applyFont="1" applyFill="1" applyBorder="1" applyAlignment="1">
      <alignment horizontal="center" vertical="center" wrapText="1" readingOrder="1"/>
    </xf>
    <xf numFmtId="39" fontId="4" fillId="8" borderId="3" xfId="4" applyNumberFormat="1" applyFont="1" applyFill="1" applyBorder="1" applyAlignment="1">
      <alignment horizontal="center" vertical="center" wrapText="1" readingOrder="1"/>
    </xf>
    <xf numFmtId="39" fontId="5" fillId="8" borderId="3" xfId="4" applyNumberFormat="1" applyFont="1" applyFill="1" applyBorder="1" applyAlignment="1">
      <alignment horizontal="center" vertical="center" wrapText="1" readingOrder="1"/>
    </xf>
    <xf numFmtId="0" fontId="5" fillId="2" borderId="0" xfId="1" applyFont="1" applyFill="1" applyAlignment="1"/>
    <xf numFmtId="0" fontId="5" fillId="2" borderId="0" xfId="1" applyFont="1" applyFill="1"/>
    <xf numFmtId="0" fontId="5" fillId="2" borderId="0" xfId="1" applyFont="1" applyFill="1" applyAlignment="1">
      <alignment horizontal="left" vertical="top"/>
    </xf>
    <xf numFmtId="0" fontId="4" fillId="2" borderId="2" xfId="1" applyFont="1" applyFill="1" applyBorder="1" applyAlignment="1">
      <alignment horizontal="center" vertical="center" wrapText="1"/>
    </xf>
    <xf numFmtId="3" fontId="4" fillId="2" borderId="2" xfId="1" applyNumberFormat="1" applyFont="1" applyFill="1" applyBorder="1" applyAlignment="1" applyProtection="1">
      <alignment horizontal="center" vertical="center" wrapText="1"/>
    </xf>
    <xf numFmtId="3" fontId="4" fillId="2" borderId="2" xfId="1" applyNumberFormat="1" applyFont="1" applyFill="1" applyBorder="1" applyAlignment="1" applyProtection="1">
      <alignment horizontal="center" vertical="top" wrapText="1"/>
      <protection locked="0"/>
    </xf>
    <xf numFmtId="0" fontId="5" fillId="2" borderId="0" xfId="1" applyFont="1" applyFill="1" applyAlignment="1">
      <alignment horizontal="left" vertical="center" wrapText="1"/>
    </xf>
    <xf numFmtId="0" fontId="5" fillId="2" borderId="0" xfId="1" applyFont="1" applyFill="1" applyAlignment="1">
      <alignment horizontal="right" vertical="center"/>
    </xf>
    <xf numFmtId="0" fontId="5" fillId="0" borderId="0" xfId="0" applyFont="1" applyFill="1" applyBorder="1"/>
    <xf numFmtId="0" fontId="4" fillId="0" borderId="0" xfId="0" applyNumberFormat="1" applyFont="1" applyFill="1" applyBorder="1" applyAlignment="1">
      <alignment horizontal="center" vertical="top" wrapText="1" readingOrder="1"/>
    </xf>
    <xf numFmtId="0" fontId="5" fillId="2" borderId="0" xfId="1" applyFont="1" applyFill="1" applyAlignment="1">
      <alignment horizontal="center" vertical="top"/>
    </xf>
    <xf numFmtId="49" fontId="5" fillId="0" borderId="0" xfId="2" applyNumberFormat="1" applyFont="1" applyFill="1" applyBorder="1" applyAlignment="1">
      <alignment horizontal="center"/>
    </xf>
    <xf numFmtId="0" fontId="5" fillId="0" borderId="15" xfId="0" applyFont="1" applyBorder="1" applyAlignment="1">
      <alignment vertical="top" wrapText="1"/>
    </xf>
    <xf numFmtId="0" fontId="5" fillId="0" borderId="17" xfId="0" applyFont="1" applyBorder="1" applyAlignment="1">
      <alignment vertical="top" wrapText="1"/>
    </xf>
    <xf numFmtId="0" fontId="26" fillId="0" borderId="2" xfId="0" applyFont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4" fontId="26" fillId="0" borderId="2" xfId="0" applyNumberFormat="1" applyFont="1" applyBorder="1" applyAlignment="1">
      <alignment horizontal="right"/>
    </xf>
    <xf numFmtId="0" fontId="27" fillId="0" borderId="2" xfId="0" applyNumberFormat="1" applyFont="1" applyFill="1" applyBorder="1" applyAlignment="1">
      <alignment horizontal="justify" vertical="center" wrapText="1"/>
    </xf>
    <xf numFmtId="0" fontId="4" fillId="0" borderId="18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4" fontId="4" fillId="0" borderId="2" xfId="0" applyNumberFormat="1" applyFont="1" applyBorder="1" applyAlignment="1">
      <alignment horizontal="right"/>
    </xf>
    <xf numFmtId="0" fontId="28" fillId="0" borderId="2" xfId="0" applyNumberFormat="1" applyFont="1" applyFill="1" applyBorder="1" applyAlignment="1">
      <alignment horizontal="justify" vertical="center" wrapText="1"/>
    </xf>
    <xf numFmtId="0" fontId="5" fillId="0" borderId="18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4" fontId="5" fillId="0" borderId="2" xfId="0" applyNumberFormat="1" applyFont="1" applyBorder="1" applyAlignment="1">
      <alignment horizontal="right"/>
    </xf>
    <xf numFmtId="49" fontId="28" fillId="0" borderId="2" xfId="0" applyNumberFormat="1" applyFont="1" applyFill="1" applyBorder="1" applyAlignment="1">
      <alignment horizontal="center" vertical="center" wrapText="1"/>
    </xf>
    <xf numFmtId="0" fontId="28" fillId="0" borderId="2" xfId="0" applyNumberFormat="1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49" fontId="4" fillId="0" borderId="8" xfId="0" applyNumberFormat="1" applyFont="1" applyBorder="1" applyAlignment="1">
      <alignment horizontal="left"/>
    </xf>
    <xf numFmtId="0" fontId="4" fillId="0" borderId="19" xfId="0" applyFont="1" applyBorder="1" applyAlignment="1">
      <alignment vertical="top" wrapText="1"/>
    </xf>
    <xf numFmtId="49" fontId="4" fillId="2" borderId="20" xfId="0" applyNumberFormat="1" applyFont="1" applyFill="1" applyBorder="1" applyAlignment="1">
      <alignment vertical="top" wrapText="1"/>
    </xf>
    <xf numFmtId="49" fontId="4" fillId="2" borderId="9" xfId="0" applyNumberFormat="1" applyFont="1" applyFill="1" applyBorder="1" applyAlignment="1">
      <alignment vertical="top" wrapText="1"/>
    </xf>
    <xf numFmtId="49" fontId="4" fillId="2" borderId="21" xfId="0" applyNumberFormat="1" applyFont="1" applyFill="1" applyBorder="1" applyAlignment="1">
      <alignment vertical="top" wrapText="1"/>
    </xf>
    <xf numFmtId="4" fontId="4" fillId="2" borderId="20" xfId="0" applyNumberFormat="1" applyFont="1" applyFill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49" fontId="5" fillId="2" borderId="1" xfId="0" applyNumberFormat="1" applyFont="1" applyFill="1" applyBorder="1" applyAlignment="1">
      <alignment vertical="top" wrapText="1"/>
    </xf>
    <xf numFmtId="49" fontId="5" fillId="2" borderId="2" xfId="0" applyNumberFormat="1" applyFont="1" applyFill="1" applyBorder="1" applyAlignment="1">
      <alignment vertical="top" wrapText="1"/>
    </xf>
    <xf numFmtId="4" fontId="5" fillId="2" borderId="1" xfId="0" applyNumberFormat="1" applyFont="1" applyFill="1" applyBorder="1" applyAlignment="1">
      <alignment vertical="top" wrapText="1"/>
    </xf>
    <xf numFmtId="0" fontId="5" fillId="0" borderId="22" xfId="0" applyFont="1" applyBorder="1" applyAlignment="1">
      <alignment vertical="top" wrapText="1"/>
    </xf>
    <xf numFmtId="49" fontId="5" fillId="2" borderId="10" xfId="0" applyNumberFormat="1" applyFont="1" applyFill="1" applyBorder="1" applyAlignment="1">
      <alignment vertical="top" wrapText="1"/>
    </xf>
    <xf numFmtId="4" fontId="5" fillId="2" borderId="23" xfId="0" applyNumberFormat="1" applyFont="1" applyFill="1" applyBorder="1" applyAlignment="1">
      <alignment vertical="top" wrapText="1"/>
    </xf>
    <xf numFmtId="0" fontId="5" fillId="0" borderId="24" xfId="0" applyFont="1" applyBorder="1" applyAlignment="1">
      <alignment vertical="top" wrapText="1"/>
    </xf>
    <xf numFmtId="49" fontId="5" fillId="2" borderId="11" xfId="0" applyNumberFormat="1" applyFont="1" applyFill="1" applyBorder="1" applyAlignment="1">
      <alignment vertical="top" wrapText="1"/>
    </xf>
    <xf numFmtId="4" fontId="5" fillId="2" borderId="2" xfId="0" applyNumberFormat="1" applyFont="1" applyFill="1" applyBorder="1" applyAlignment="1">
      <alignment vertical="top" wrapText="1"/>
    </xf>
    <xf numFmtId="49" fontId="5" fillId="2" borderId="23" xfId="0" applyNumberFormat="1" applyFont="1" applyFill="1" applyBorder="1" applyAlignment="1">
      <alignment vertical="top" wrapText="1"/>
    </xf>
    <xf numFmtId="49" fontId="5" fillId="2" borderId="0" xfId="0" applyNumberFormat="1" applyFont="1" applyFill="1" applyBorder="1" applyAlignment="1">
      <alignment vertical="top" wrapText="1"/>
    </xf>
    <xf numFmtId="4" fontId="5" fillId="2" borderId="21" xfId="0" applyNumberFormat="1" applyFont="1" applyFill="1" applyBorder="1" applyAlignment="1">
      <alignment vertical="top" wrapText="1"/>
    </xf>
    <xf numFmtId="49" fontId="5" fillId="2" borderId="18" xfId="0" applyNumberFormat="1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29" fillId="2" borderId="22" xfId="0" applyFont="1" applyFill="1" applyBorder="1" applyAlignment="1">
      <alignment vertical="top" wrapText="1"/>
    </xf>
    <xf numFmtId="4" fontId="5" fillId="2" borderId="9" xfId="0" applyNumberFormat="1" applyFont="1" applyFill="1" applyBorder="1" applyAlignment="1">
      <alignment vertical="top" wrapText="1"/>
    </xf>
    <xf numFmtId="49" fontId="5" fillId="2" borderId="20" xfId="0" applyNumberFormat="1" applyFont="1" applyFill="1" applyBorder="1" applyAlignment="1">
      <alignment vertical="top" wrapText="1"/>
    </xf>
    <xf numFmtId="0" fontId="30" fillId="2" borderId="22" xfId="0" applyFont="1" applyFill="1" applyBorder="1" applyAlignment="1">
      <alignment vertical="top" wrapText="1"/>
    </xf>
    <xf numFmtId="49" fontId="30" fillId="2" borderId="25" xfId="0" applyNumberFormat="1" applyFont="1" applyFill="1" applyBorder="1" applyAlignment="1">
      <alignment vertical="top" wrapText="1"/>
    </xf>
    <xf numFmtId="4" fontId="30" fillId="2" borderId="25" xfId="0" applyNumberFormat="1" applyFont="1" applyFill="1" applyBorder="1" applyAlignment="1">
      <alignment vertical="top" wrapText="1"/>
    </xf>
    <xf numFmtId="0" fontId="30" fillId="2" borderId="0" xfId="0" applyFont="1" applyFill="1" applyBorder="1" applyAlignment="1">
      <alignment vertical="top" wrapText="1"/>
    </xf>
    <xf numFmtId="49" fontId="5" fillId="2" borderId="25" xfId="0" applyNumberFormat="1" applyFont="1" applyFill="1" applyBorder="1" applyAlignment="1">
      <alignment vertical="top" wrapText="1"/>
    </xf>
    <xf numFmtId="4" fontId="5" fillId="2" borderId="25" xfId="0" applyNumberFormat="1" applyFont="1" applyFill="1" applyBorder="1" applyAlignment="1">
      <alignment vertical="top" wrapText="1"/>
    </xf>
    <xf numFmtId="0" fontId="30" fillId="2" borderId="26" xfId="0" applyFont="1" applyFill="1" applyBorder="1" applyAlignment="1">
      <alignment horizontal="left" vertical="top" wrapText="1"/>
    </xf>
    <xf numFmtId="49" fontId="30" fillId="2" borderId="27" xfId="0" applyNumberFormat="1" applyFont="1" applyFill="1" applyBorder="1" applyAlignment="1">
      <alignment vertical="top" wrapText="1"/>
    </xf>
    <xf numFmtId="49" fontId="30" fillId="2" borderId="28" xfId="0" applyNumberFormat="1" applyFont="1" applyFill="1" applyBorder="1" applyAlignment="1">
      <alignment vertical="top" wrapText="1"/>
    </xf>
    <xf numFmtId="4" fontId="30" fillId="2" borderId="29" xfId="0" applyNumberFormat="1" applyFont="1" applyFill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49" fontId="4" fillId="2" borderId="30" xfId="0" applyNumberFormat="1" applyFont="1" applyFill="1" applyBorder="1" applyAlignment="1">
      <alignment vertical="top" wrapText="1"/>
    </xf>
    <xf numFmtId="49" fontId="4" fillId="2" borderId="31" xfId="0" applyNumberFormat="1" applyFont="1" applyFill="1" applyBorder="1" applyAlignment="1">
      <alignment vertical="top" wrapText="1"/>
    </xf>
    <xf numFmtId="4" fontId="4" fillId="2" borderId="32" xfId="0" applyNumberFormat="1" applyFont="1" applyFill="1" applyBorder="1" applyAlignment="1">
      <alignment vertical="top" wrapText="1"/>
    </xf>
    <xf numFmtId="49" fontId="5" fillId="2" borderId="30" xfId="0" applyNumberFormat="1" applyFont="1" applyFill="1" applyBorder="1" applyAlignment="1">
      <alignment vertical="top" wrapText="1"/>
    </xf>
    <xf numFmtId="49" fontId="5" fillId="2" borderId="17" xfId="0" applyNumberFormat="1" applyFont="1" applyFill="1" applyBorder="1" applyAlignment="1">
      <alignment vertical="top" wrapText="1"/>
    </xf>
    <xf numFmtId="4" fontId="5" fillId="2" borderId="33" xfId="0" applyNumberFormat="1" applyFont="1" applyFill="1" applyBorder="1" applyAlignment="1">
      <alignment vertical="top" wrapText="1"/>
    </xf>
    <xf numFmtId="0" fontId="5" fillId="0" borderId="34" xfId="0" applyFont="1" applyBorder="1" applyAlignment="1">
      <alignment vertical="top" wrapText="1"/>
    </xf>
    <xf numFmtId="49" fontId="5" fillId="2" borderId="35" xfId="0" applyNumberFormat="1" applyFont="1" applyFill="1" applyBorder="1" applyAlignment="1">
      <alignment vertical="top" wrapText="1"/>
    </xf>
    <xf numFmtId="4" fontId="5" fillId="2" borderId="36" xfId="0" applyNumberFormat="1" applyFont="1" applyFill="1" applyBorder="1" applyAlignment="1">
      <alignment vertical="top" wrapText="1"/>
    </xf>
    <xf numFmtId="0" fontId="4" fillId="0" borderId="26" xfId="0" applyFont="1" applyBorder="1" applyAlignment="1">
      <alignment vertical="top" wrapText="1"/>
    </xf>
    <xf numFmtId="49" fontId="4" fillId="2" borderId="37" xfId="0" applyNumberFormat="1" applyFont="1" applyFill="1" applyBorder="1" applyAlignment="1">
      <alignment vertical="top" wrapText="1"/>
    </xf>
    <xf numFmtId="4" fontId="4" fillId="2" borderId="29" xfId="0" applyNumberFormat="1" applyFont="1" applyFill="1" applyBorder="1" applyAlignment="1">
      <alignment vertical="top" wrapText="1"/>
    </xf>
    <xf numFmtId="49" fontId="5" fillId="2" borderId="37" xfId="0" applyNumberFormat="1" applyFont="1" applyFill="1" applyBorder="1" applyAlignment="1">
      <alignment vertical="top" wrapText="1"/>
    </xf>
    <xf numFmtId="49" fontId="5" fillId="2" borderId="28" xfId="0" applyNumberFormat="1" applyFont="1" applyFill="1" applyBorder="1" applyAlignment="1">
      <alignment vertical="top" wrapText="1"/>
    </xf>
    <xf numFmtId="4" fontId="5" fillId="2" borderId="38" xfId="0" applyNumberFormat="1" applyFont="1" applyFill="1" applyBorder="1" applyAlignment="1">
      <alignment vertical="top" wrapText="1"/>
    </xf>
    <xf numFmtId="49" fontId="5" fillId="2" borderId="39" xfId="0" applyNumberFormat="1" applyFont="1" applyFill="1" applyBorder="1" applyAlignment="1">
      <alignment vertical="top" wrapText="1"/>
    </xf>
    <xf numFmtId="49" fontId="4" fillId="2" borderId="25" xfId="0" applyNumberFormat="1" applyFont="1" applyFill="1" applyBorder="1" applyAlignment="1">
      <alignment vertical="top" wrapText="1"/>
    </xf>
    <xf numFmtId="4" fontId="4" fillId="2" borderId="25" xfId="0" applyNumberFormat="1" applyFont="1" applyFill="1" applyBorder="1" applyAlignment="1">
      <alignment vertical="top" wrapText="1"/>
    </xf>
    <xf numFmtId="49" fontId="29" fillId="2" borderId="25" xfId="0" applyNumberFormat="1" applyFont="1" applyFill="1" applyBorder="1" applyAlignment="1">
      <alignment vertical="top" wrapText="1"/>
    </xf>
    <xf numFmtId="4" fontId="29" fillId="2" borderId="25" xfId="0" applyNumberFormat="1" applyFont="1" applyFill="1" applyBorder="1" applyAlignment="1">
      <alignment vertical="top" wrapText="1"/>
    </xf>
    <xf numFmtId="49" fontId="30" fillId="2" borderId="39" xfId="0" applyNumberFormat="1" applyFont="1" applyFill="1" applyBorder="1" applyAlignment="1">
      <alignment vertical="top" wrapText="1"/>
    </xf>
    <xf numFmtId="4" fontId="30" fillId="2" borderId="38" xfId="0" applyNumberFormat="1" applyFont="1" applyFill="1" applyBorder="1" applyAlignment="1">
      <alignment vertical="top" wrapText="1"/>
    </xf>
    <xf numFmtId="49" fontId="30" fillId="2" borderId="26" xfId="0" applyNumberFormat="1" applyFont="1" applyFill="1" applyBorder="1" applyAlignment="1">
      <alignment vertical="top" wrapText="1"/>
    </xf>
    <xf numFmtId="49" fontId="30" fillId="2" borderId="37" xfId="0" applyNumberFormat="1" applyFont="1" applyFill="1" applyBorder="1" applyAlignment="1">
      <alignment vertical="top" wrapText="1"/>
    </xf>
    <xf numFmtId="49" fontId="5" fillId="2" borderId="26" xfId="0" applyNumberFormat="1" applyFont="1" applyFill="1" applyBorder="1" applyAlignment="1">
      <alignment vertical="top" wrapText="1"/>
    </xf>
    <xf numFmtId="0" fontId="30" fillId="2" borderId="22" xfId="0" applyFont="1" applyFill="1" applyBorder="1" applyAlignment="1">
      <alignment horizontal="left" vertical="top" wrapText="1"/>
    </xf>
    <xf numFmtId="0" fontId="4" fillId="2" borderId="22" xfId="0" applyFont="1" applyFill="1" applyBorder="1" applyAlignment="1">
      <alignment horizontal="left" vertical="top" wrapText="1"/>
    </xf>
    <xf numFmtId="0" fontId="4" fillId="0" borderId="22" xfId="0" applyFont="1" applyBorder="1" applyAlignment="1">
      <alignment vertical="top" wrapText="1"/>
    </xf>
    <xf numFmtId="0" fontId="30" fillId="0" borderId="22" xfId="0" applyFont="1" applyBorder="1" applyAlignment="1">
      <alignment vertical="top" wrapText="1"/>
    </xf>
    <xf numFmtId="0" fontId="30" fillId="0" borderId="16" xfId="0" applyFont="1" applyBorder="1" applyAlignment="1">
      <alignment vertical="top" wrapText="1"/>
    </xf>
    <xf numFmtId="49" fontId="30" fillId="2" borderId="17" xfId="0" applyNumberFormat="1" applyFont="1" applyFill="1" applyBorder="1" applyAlignment="1">
      <alignment vertical="top" wrapText="1"/>
    </xf>
    <xf numFmtId="4" fontId="30" fillId="2" borderId="17" xfId="0" applyNumberFormat="1" applyFont="1" applyFill="1" applyBorder="1" applyAlignment="1">
      <alignment vertical="top" wrapText="1"/>
    </xf>
    <xf numFmtId="0" fontId="5" fillId="0" borderId="26" xfId="0" applyFont="1" applyBorder="1" applyAlignment="1">
      <alignment vertical="top" wrapText="1"/>
    </xf>
    <xf numFmtId="4" fontId="5" fillId="2" borderId="37" xfId="0" applyNumberFormat="1" applyFont="1" applyFill="1" applyBorder="1" applyAlignment="1">
      <alignment vertical="top" wrapText="1"/>
    </xf>
    <xf numFmtId="49" fontId="5" fillId="2" borderId="27" xfId="0" applyNumberFormat="1" applyFont="1" applyFill="1" applyBorder="1" applyAlignment="1">
      <alignment vertical="top" wrapText="1"/>
    </xf>
    <xf numFmtId="4" fontId="30" fillId="2" borderId="37" xfId="0" applyNumberFormat="1" applyFont="1" applyFill="1" applyBorder="1" applyAlignment="1">
      <alignment vertical="top" wrapText="1"/>
    </xf>
    <xf numFmtId="4" fontId="5" fillId="2" borderId="17" xfId="0" applyNumberFormat="1" applyFont="1" applyFill="1" applyBorder="1" applyAlignment="1">
      <alignment vertical="top" wrapText="1"/>
    </xf>
    <xf numFmtId="0" fontId="29" fillId="2" borderId="40" xfId="0" applyFont="1" applyFill="1" applyBorder="1" applyAlignment="1">
      <alignment vertical="top" wrapText="1"/>
    </xf>
    <xf numFmtId="0" fontId="30" fillId="2" borderId="16" xfId="0" applyFont="1" applyFill="1" applyBorder="1" applyAlignment="1">
      <alignment vertical="top" wrapText="1"/>
    </xf>
    <xf numFmtId="49" fontId="4" fillId="2" borderId="26" xfId="0" applyNumberFormat="1" applyFont="1" applyFill="1" applyBorder="1" applyAlignment="1">
      <alignment vertical="top" wrapText="1"/>
    </xf>
    <xf numFmtId="4" fontId="4" fillId="2" borderId="1" xfId="0" applyNumberFormat="1" applyFont="1" applyFill="1" applyBorder="1" applyAlignment="1">
      <alignment vertical="top" wrapText="1"/>
    </xf>
    <xf numFmtId="0" fontId="4" fillId="0" borderId="19" xfId="0" applyFont="1" applyBorder="1" applyAlignment="1">
      <alignment horizontal="left"/>
    </xf>
    <xf numFmtId="49" fontId="4" fillId="0" borderId="20" xfId="0" applyNumberFormat="1" applyFont="1" applyBorder="1" applyAlignment="1">
      <alignment horizontal="left"/>
    </xf>
    <xf numFmtId="49" fontId="4" fillId="0" borderId="9" xfId="0" applyNumberFormat="1" applyFont="1" applyBorder="1" applyAlignment="1">
      <alignment horizontal="left"/>
    </xf>
    <xf numFmtId="4" fontId="4" fillId="0" borderId="20" xfId="0" applyNumberFormat="1" applyFont="1" applyBorder="1" applyAlignment="1">
      <alignment horizontal="right"/>
    </xf>
    <xf numFmtId="0" fontId="4" fillId="0" borderId="11" xfId="0" applyFont="1" applyBorder="1" applyAlignment="1">
      <alignment horizontal="left"/>
    </xf>
    <xf numFmtId="49" fontId="4" fillId="0" borderId="2" xfId="0" applyNumberFormat="1" applyFont="1" applyBorder="1" applyAlignment="1">
      <alignment horizontal="left"/>
    </xf>
    <xf numFmtId="0" fontId="27" fillId="0" borderId="8" xfId="0" applyNumberFormat="1" applyFont="1" applyFill="1" applyBorder="1" applyAlignment="1">
      <alignment horizontal="justify" vertical="center" wrapText="1"/>
    </xf>
    <xf numFmtId="171" fontId="27" fillId="0" borderId="8" xfId="0" applyNumberFormat="1" applyFont="1" applyFill="1" applyBorder="1" applyAlignment="1">
      <alignment horizontal="justify" vertical="center" wrapText="1"/>
    </xf>
    <xf numFmtId="0" fontId="28" fillId="0" borderId="8" xfId="0" applyNumberFormat="1" applyFont="1" applyFill="1" applyBorder="1" applyAlignment="1">
      <alignment horizontal="justify" vertical="center" wrapText="1"/>
    </xf>
    <xf numFmtId="49" fontId="5" fillId="0" borderId="2" xfId="0" applyNumberFormat="1" applyFont="1" applyBorder="1" applyAlignment="1">
      <alignment horizontal="left"/>
    </xf>
    <xf numFmtId="0" fontId="27" fillId="0" borderId="0" xfId="0" applyNumberFormat="1" applyFont="1" applyFill="1" applyBorder="1" applyAlignment="1">
      <alignment horizontal="justify" vertical="center" wrapText="1"/>
    </xf>
    <xf numFmtId="49" fontId="4" fillId="0" borderId="25" xfId="0" applyNumberFormat="1" applyFont="1" applyBorder="1" applyAlignment="1">
      <alignment vertical="top" wrapText="1"/>
    </xf>
    <xf numFmtId="4" fontId="4" fillId="0" borderId="25" xfId="0" applyNumberFormat="1" applyFont="1" applyBorder="1" applyAlignment="1">
      <alignment vertical="top" wrapText="1"/>
    </xf>
    <xf numFmtId="49" fontId="5" fillId="0" borderId="25" xfId="0" applyNumberFormat="1" applyFont="1" applyBorder="1" applyAlignment="1">
      <alignment vertical="top" wrapText="1"/>
    </xf>
    <xf numFmtId="4" fontId="5" fillId="0" borderId="25" xfId="0" applyNumberFormat="1" applyFont="1" applyBorder="1" applyAlignment="1">
      <alignment vertical="top" wrapText="1"/>
    </xf>
    <xf numFmtId="0" fontId="5" fillId="0" borderId="2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2" borderId="22" xfId="0" applyFont="1" applyFill="1" applyBorder="1" applyAlignment="1">
      <alignment vertical="top" wrapText="1"/>
    </xf>
    <xf numFmtId="0" fontId="5" fillId="0" borderId="2" xfId="0" applyFont="1" applyBorder="1"/>
    <xf numFmtId="0" fontId="5" fillId="10" borderId="16" xfId="0" applyFont="1" applyFill="1" applyBorder="1" applyAlignment="1">
      <alignment vertical="top" wrapText="1"/>
    </xf>
    <xf numFmtId="0" fontId="4" fillId="10" borderId="17" xfId="0" applyFont="1" applyFill="1" applyBorder="1" applyAlignment="1">
      <alignment vertical="top" wrapText="1"/>
    </xf>
    <xf numFmtId="4" fontId="5" fillId="10" borderId="17" xfId="0" applyNumberFormat="1" applyFont="1" applyFill="1" applyBorder="1" applyAlignment="1">
      <alignment vertical="top" wrapText="1"/>
    </xf>
    <xf numFmtId="0" fontId="31" fillId="0" borderId="0" xfId="0" applyFont="1" applyFill="1" applyBorder="1"/>
    <xf numFmtId="49" fontId="31" fillId="0" borderId="0" xfId="2" applyNumberFormat="1" applyFont="1" applyFill="1" applyBorder="1" applyAlignment="1"/>
    <xf numFmtId="167" fontId="31" fillId="0" borderId="0" xfId="2" applyNumberFormat="1" applyFont="1" applyFill="1" applyBorder="1" applyAlignment="1"/>
    <xf numFmtId="0" fontId="34" fillId="0" borderId="2" xfId="0" applyFont="1" applyBorder="1" applyAlignment="1">
      <alignment horizontal="center"/>
    </xf>
    <xf numFmtId="0" fontId="33" fillId="0" borderId="2" xfId="0" applyFont="1" applyBorder="1" applyAlignment="1">
      <alignment horizontal="left" wrapText="1"/>
    </xf>
    <xf numFmtId="4" fontId="34" fillId="0" borderId="2" xfId="0" applyNumberFormat="1" applyFont="1" applyBorder="1" applyAlignment="1">
      <alignment horizontal="right"/>
    </xf>
    <xf numFmtId="0" fontId="35" fillId="0" borderId="2" xfId="0" applyNumberFormat="1" applyFont="1" applyFill="1" applyBorder="1" applyAlignment="1">
      <alignment horizontal="justify" vertical="center" wrapText="1"/>
    </xf>
    <xf numFmtId="0" fontId="33" fillId="0" borderId="2" xfId="0" applyFont="1" applyBorder="1" applyAlignment="1">
      <alignment horizontal="center"/>
    </xf>
    <xf numFmtId="4" fontId="33" fillId="0" borderId="2" xfId="0" applyNumberFormat="1" applyFont="1" applyBorder="1" applyAlignment="1">
      <alignment horizontal="right"/>
    </xf>
    <xf numFmtId="0" fontId="36" fillId="0" borderId="2" xfId="0" applyNumberFormat="1" applyFont="1" applyFill="1" applyBorder="1" applyAlignment="1">
      <alignment horizontal="justify" vertical="center" wrapText="1"/>
    </xf>
    <xf numFmtId="0" fontId="32" fillId="0" borderId="2" xfId="0" applyFont="1" applyBorder="1" applyAlignment="1">
      <alignment horizontal="center"/>
    </xf>
    <xf numFmtId="4" fontId="32" fillId="0" borderId="2" xfId="0" applyNumberFormat="1" applyFont="1" applyBorder="1" applyAlignment="1">
      <alignment horizontal="right"/>
    </xf>
    <xf numFmtId="49" fontId="36" fillId="0" borderId="2" xfId="0" applyNumberFormat="1" applyFont="1" applyFill="1" applyBorder="1" applyAlignment="1">
      <alignment horizontal="center" vertical="center" wrapText="1"/>
    </xf>
    <xf numFmtId="0" fontId="36" fillId="0" borderId="2" xfId="0" applyNumberFormat="1" applyFont="1" applyFill="1" applyBorder="1" applyAlignment="1">
      <alignment horizontal="center" vertical="center" wrapText="1"/>
    </xf>
    <xf numFmtId="0" fontId="33" fillId="0" borderId="2" xfId="0" applyFont="1" applyBorder="1" applyAlignment="1">
      <alignment horizontal="left"/>
    </xf>
    <xf numFmtId="0" fontId="32" fillId="0" borderId="2" xfId="0" applyFont="1" applyBorder="1" applyAlignment="1">
      <alignment vertical="top" wrapText="1"/>
    </xf>
    <xf numFmtId="49" fontId="32" fillId="2" borderId="2" xfId="0" applyNumberFormat="1" applyFont="1" applyFill="1" applyBorder="1" applyAlignment="1">
      <alignment vertical="top" wrapText="1"/>
    </xf>
    <xf numFmtId="4" fontId="32" fillId="2" borderId="2" xfId="0" applyNumberFormat="1" applyFont="1" applyFill="1" applyBorder="1" applyAlignment="1">
      <alignment vertical="top" wrapText="1"/>
    </xf>
    <xf numFmtId="49" fontId="33" fillId="0" borderId="2" xfId="0" applyNumberFormat="1" applyFont="1" applyBorder="1" applyAlignment="1">
      <alignment horizontal="left"/>
    </xf>
    <xf numFmtId="49" fontId="32" fillId="0" borderId="2" xfId="0" applyNumberFormat="1" applyFont="1" applyBorder="1" applyAlignment="1">
      <alignment horizontal="left"/>
    </xf>
    <xf numFmtId="0" fontId="32" fillId="0" borderId="2" xfId="0" applyFont="1" applyBorder="1" applyAlignment="1">
      <alignment wrapText="1"/>
    </xf>
    <xf numFmtId="0" fontId="32" fillId="0" borderId="2" xfId="0" applyFont="1" applyBorder="1"/>
    <xf numFmtId="0" fontId="32" fillId="0" borderId="0" xfId="0" applyFont="1" applyFill="1" applyBorder="1"/>
    <xf numFmtId="4" fontId="5" fillId="9" borderId="5" xfId="0" applyNumberFormat="1" applyFont="1" applyFill="1" applyBorder="1" applyAlignment="1">
      <alignment horizontal="center" vertical="center" wrapText="1" readingOrder="1"/>
    </xf>
    <xf numFmtId="0" fontId="33" fillId="5" borderId="2" xfId="0" applyFont="1" applyFill="1" applyBorder="1" applyAlignment="1">
      <alignment wrapText="1"/>
    </xf>
    <xf numFmtId="49" fontId="32" fillId="5" borderId="2" xfId="0" applyNumberFormat="1" applyFont="1" applyFill="1" applyBorder="1" applyAlignment="1">
      <alignment horizontal="left" vertical="top" wrapText="1"/>
    </xf>
    <xf numFmtId="49" fontId="33" fillId="5" borderId="2" xfId="0" applyNumberFormat="1" applyFont="1" applyFill="1" applyBorder="1" applyAlignment="1">
      <alignment horizontal="left" vertical="top" wrapText="1"/>
    </xf>
    <xf numFmtId="0" fontId="37" fillId="5" borderId="2" xfId="0" applyFont="1" applyFill="1" applyBorder="1" applyAlignment="1">
      <alignment vertical="top" wrapText="1"/>
    </xf>
    <xf numFmtId="0" fontId="38" fillId="5" borderId="2" xfId="0" applyFont="1" applyFill="1" applyBorder="1" applyAlignment="1">
      <alignment vertical="top" wrapText="1"/>
    </xf>
    <xf numFmtId="49" fontId="32" fillId="5" borderId="2" xfId="0" applyNumberFormat="1" applyFont="1" applyFill="1" applyBorder="1" applyAlignment="1">
      <alignment horizontal="left" vertical="center" wrapText="1"/>
    </xf>
    <xf numFmtId="0" fontId="33" fillId="5" borderId="2" xfId="0" applyFont="1" applyFill="1" applyBorder="1" applyAlignment="1">
      <alignment vertical="top" wrapText="1"/>
    </xf>
    <xf numFmtId="49" fontId="32" fillId="0" borderId="0" xfId="0" applyNumberFormat="1" applyFont="1" applyFill="1" applyBorder="1"/>
    <xf numFmtId="0" fontId="33" fillId="0" borderId="2" xfId="0" applyFont="1" applyBorder="1" applyAlignment="1">
      <alignment vertical="top" wrapText="1"/>
    </xf>
    <xf numFmtId="49" fontId="32" fillId="0" borderId="0" xfId="0" applyNumberFormat="1" applyFont="1" applyFill="1" applyBorder="1" applyAlignment="1">
      <alignment horizontal="right"/>
    </xf>
    <xf numFmtId="49" fontId="33" fillId="2" borderId="2" xfId="0" applyNumberFormat="1" applyFont="1" applyFill="1" applyBorder="1" applyAlignment="1">
      <alignment vertical="top" wrapText="1"/>
    </xf>
    <xf numFmtId="4" fontId="33" fillId="2" borderId="2" xfId="0" applyNumberFormat="1" applyFont="1" applyFill="1" applyBorder="1" applyAlignment="1">
      <alignment vertical="top" wrapText="1"/>
    </xf>
    <xf numFmtId="49" fontId="4" fillId="8" borderId="5" xfId="0" applyNumberFormat="1" applyFont="1" applyFill="1" applyBorder="1" applyAlignment="1">
      <alignment horizontal="center" vertical="center" wrapText="1" readingOrder="1"/>
    </xf>
    <xf numFmtId="4" fontId="4" fillId="8" borderId="5" xfId="0" applyNumberFormat="1" applyFont="1" applyFill="1" applyBorder="1" applyAlignment="1">
      <alignment horizontal="center" vertical="center" wrapText="1" readingOrder="1"/>
    </xf>
    <xf numFmtId="4" fontId="5" fillId="8" borderId="5" xfId="0" applyNumberFormat="1" applyFont="1" applyFill="1" applyBorder="1" applyAlignment="1">
      <alignment horizontal="center" vertical="center" wrapText="1" readingOrder="1"/>
    </xf>
    <xf numFmtId="4" fontId="4" fillId="9" borderId="5" xfId="0" applyNumberFormat="1" applyFont="1" applyFill="1" applyBorder="1" applyAlignment="1">
      <alignment horizontal="center" vertical="center" wrapText="1" readingOrder="1"/>
    </xf>
    <xf numFmtId="4" fontId="4" fillId="8" borderId="5" xfId="4" applyNumberFormat="1" applyFont="1" applyFill="1" applyBorder="1" applyAlignment="1">
      <alignment horizontal="center" vertical="center" wrapText="1" readingOrder="1"/>
    </xf>
    <xf numFmtId="4" fontId="5" fillId="8" borderId="5" xfId="4" applyNumberFormat="1" applyFont="1" applyFill="1" applyBorder="1" applyAlignment="1">
      <alignment horizontal="center" vertical="center" wrapText="1" readingOrder="1"/>
    </xf>
    <xf numFmtId="0" fontId="33" fillId="0" borderId="2" xfId="0" applyFont="1" applyBorder="1" applyAlignment="1">
      <alignment horizontal="center" vertical="top" wrapText="1"/>
    </xf>
    <xf numFmtId="0" fontId="32" fillId="0" borderId="2" xfId="0" applyFont="1" applyBorder="1" applyAlignment="1">
      <alignment horizontal="left"/>
    </xf>
    <xf numFmtId="0" fontId="32" fillId="2" borderId="2" xfId="0" applyFont="1" applyFill="1" applyBorder="1" applyAlignment="1">
      <alignment vertical="top" wrapText="1"/>
    </xf>
    <xf numFmtId="0" fontId="33" fillId="2" borderId="2" xfId="0" applyFont="1" applyFill="1" applyBorder="1" applyAlignment="1">
      <alignment vertical="top" wrapText="1"/>
    </xf>
    <xf numFmtId="0" fontId="33" fillId="2" borderId="2" xfId="0" applyFont="1" applyFill="1" applyBorder="1" applyAlignment="1">
      <alignment horizontal="left" vertical="top" wrapText="1"/>
    </xf>
    <xf numFmtId="49" fontId="33" fillId="0" borderId="2" xfId="0" applyNumberFormat="1" applyFont="1" applyFill="1" applyBorder="1" applyAlignment="1">
      <alignment wrapText="1"/>
    </xf>
    <xf numFmtId="171" fontId="35" fillId="0" borderId="2" xfId="0" applyNumberFormat="1" applyFont="1" applyFill="1" applyBorder="1" applyAlignment="1">
      <alignment horizontal="justify" vertical="center" wrapText="1"/>
    </xf>
    <xf numFmtId="49" fontId="33" fillId="0" borderId="2" xfId="0" applyNumberFormat="1" applyFont="1" applyBorder="1" applyAlignment="1">
      <alignment vertical="top" wrapText="1"/>
    </xf>
    <xf numFmtId="4" fontId="33" fillId="0" borderId="2" xfId="0" applyNumberFormat="1" applyFont="1" applyBorder="1" applyAlignment="1">
      <alignment vertical="top" wrapText="1"/>
    </xf>
    <xf numFmtId="49" fontId="32" fillId="0" borderId="2" xfId="0" applyNumberFormat="1" applyFont="1" applyBorder="1" applyAlignment="1">
      <alignment vertical="top" wrapText="1"/>
    </xf>
    <xf numFmtId="4" fontId="32" fillId="0" borderId="2" xfId="0" applyNumberFormat="1" applyFont="1" applyBorder="1" applyAlignment="1">
      <alignment vertical="top" wrapText="1"/>
    </xf>
    <xf numFmtId="0" fontId="33" fillId="0" borderId="2" xfId="0" applyFont="1" applyBorder="1" applyAlignment="1">
      <alignment wrapText="1"/>
    </xf>
    <xf numFmtId="49" fontId="32" fillId="0" borderId="2" xfId="0" applyNumberFormat="1" applyFont="1" applyBorder="1" applyAlignment="1">
      <alignment horizontal="center"/>
    </xf>
    <xf numFmtId="0" fontId="39" fillId="0" borderId="0" xfId="0" applyFont="1" applyAlignment="1">
      <alignment horizontal="center"/>
    </xf>
    <xf numFmtId="0" fontId="33" fillId="0" borderId="2" xfId="0" applyFont="1" applyBorder="1" applyAlignment="1">
      <alignment vertical="top" wrapText="1"/>
    </xf>
    <xf numFmtId="4" fontId="33" fillId="0" borderId="2" xfId="0" applyNumberFormat="1" applyFont="1" applyFill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0" fontId="32" fillId="0" borderId="2" xfId="0" applyNumberFormat="1" applyFont="1" applyFill="1" applyBorder="1" applyAlignment="1">
      <alignment horizontal="justify" vertical="center" wrapText="1"/>
    </xf>
    <xf numFmtId="0" fontId="33" fillId="0" borderId="2" xfId="0" applyFont="1" applyBorder="1" applyAlignment="1">
      <alignment vertical="top" wrapText="1"/>
    </xf>
    <xf numFmtId="49" fontId="33" fillId="5" borderId="2" xfId="0" applyNumberFormat="1" applyFont="1" applyFill="1" applyBorder="1" applyAlignment="1">
      <alignment horizontal="left" vertical="center" wrapText="1"/>
    </xf>
    <xf numFmtId="4" fontId="33" fillId="8" borderId="2" xfId="0" applyNumberFormat="1" applyFont="1" applyFill="1" applyBorder="1" applyAlignment="1">
      <alignment vertical="top" wrapText="1"/>
    </xf>
    <xf numFmtId="4" fontId="32" fillId="8" borderId="2" xfId="0" applyNumberFormat="1" applyFont="1" applyFill="1" applyBorder="1" applyAlignment="1">
      <alignment vertical="top" wrapText="1"/>
    </xf>
    <xf numFmtId="4" fontId="32" fillId="0" borderId="2" xfId="0" applyNumberFormat="1" applyFont="1" applyFill="1" applyBorder="1" applyAlignment="1">
      <alignment vertical="top" wrapText="1"/>
    </xf>
    <xf numFmtId="0" fontId="16" fillId="2" borderId="0" xfId="1" applyFont="1" applyFill="1" applyAlignment="1">
      <alignment horizontal="center" wrapText="1"/>
    </xf>
    <xf numFmtId="1" fontId="16" fillId="2" borderId="8" xfId="1" applyNumberFormat="1" applyFont="1" applyFill="1" applyBorder="1" applyAlignment="1">
      <alignment horizontal="center" vertical="center" wrapText="1"/>
    </xf>
    <xf numFmtId="1" fontId="16" fillId="2" borderId="1" xfId="1" applyNumberFormat="1" applyFont="1" applyFill="1" applyBorder="1" applyAlignment="1">
      <alignment horizontal="center" vertical="center" wrapText="1"/>
    </xf>
    <xf numFmtId="0" fontId="16" fillId="2" borderId="9" xfId="1" applyFont="1" applyFill="1" applyBorder="1" applyAlignment="1">
      <alignment horizontal="center" vertical="center" wrapText="1"/>
    </xf>
    <xf numFmtId="0" fontId="16" fillId="2" borderId="10" xfId="1" applyFont="1" applyFill="1" applyBorder="1" applyAlignment="1">
      <alignment horizontal="center" vertical="center" wrapText="1"/>
    </xf>
    <xf numFmtId="0" fontId="4" fillId="5" borderId="0" xfId="1" applyFont="1" applyFill="1" applyAlignment="1">
      <alignment horizontal="center" vertical="center" wrapText="1"/>
    </xf>
    <xf numFmtId="0" fontId="4" fillId="5" borderId="1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top" wrapText="1" readingOrder="1"/>
    </xf>
    <xf numFmtId="0" fontId="5" fillId="0" borderId="0" xfId="0" applyFont="1" applyFill="1" applyBorder="1"/>
    <xf numFmtId="0" fontId="8" fillId="0" borderId="4" xfId="0" applyNumberFormat="1" applyFont="1" applyFill="1" applyBorder="1" applyAlignment="1">
      <alignment horizontal="center" vertical="center" wrapText="1" readingOrder="1"/>
    </xf>
    <xf numFmtId="0" fontId="8" fillId="0" borderId="5" xfId="0" applyNumberFormat="1" applyFont="1" applyFill="1" applyBorder="1" applyAlignment="1">
      <alignment horizontal="center" vertical="center" wrapText="1" readingOrder="1"/>
    </xf>
    <xf numFmtId="0" fontId="8" fillId="0" borderId="6" xfId="0" applyNumberFormat="1" applyFont="1" applyFill="1" applyBorder="1" applyAlignment="1">
      <alignment horizontal="center" vertical="center" readingOrder="1"/>
    </xf>
    <xf numFmtId="0" fontId="8" fillId="0" borderId="7" xfId="0" applyNumberFormat="1" applyFont="1" applyFill="1" applyBorder="1" applyAlignment="1">
      <alignment horizontal="center" vertical="center" readingOrder="1"/>
    </xf>
    <xf numFmtId="167" fontId="31" fillId="0" borderId="0" xfId="2" applyNumberFormat="1" applyFont="1" applyFill="1" applyBorder="1" applyAlignment="1">
      <alignment horizontal="center"/>
    </xf>
    <xf numFmtId="0" fontId="33" fillId="0" borderId="2" xfId="0" applyFont="1" applyBorder="1" applyAlignment="1">
      <alignment vertical="top" wrapText="1"/>
    </xf>
    <xf numFmtId="0" fontId="33" fillId="0" borderId="0" xfId="0" applyNumberFormat="1" applyFont="1" applyFill="1" applyBorder="1" applyAlignment="1">
      <alignment horizontal="center" vertical="top" wrapText="1" readingOrder="1"/>
    </xf>
    <xf numFmtId="0" fontId="31" fillId="0" borderId="0" xfId="0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center" wrapText="1" readingOrder="1"/>
    </xf>
    <xf numFmtId="49" fontId="4" fillId="0" borderId="2" xfId="0" applyNumberFormat="1" applyFont="1" applyFill="1" applyBorder="1" applyAlignment="1">
      <alignment horizontal="center" vertical="center" wrapText="1" readingOrder="1"/>
    </xf>
    <xf numFmtId="0" fontId="8" fillId="0" borderId="12" xfId="0" applyNumberFormat="1" applyFont="1" applyFill="1" applyBorder="1" applyAlignment="1">
      <alignment horizontal="center" vertical="center" wrapText="1" readingOrder="1"/>
    </xf>
    <xf numFmtId="0" fontId="8" fillId="0" borderId="13" xfId="0" applyNumberFormat="1" applyFont="1" applyFill="1" applyBorder="1" applyAlignment="1">
      <alignment horizontal="center" vertical="center" wrapText="1" readingOrder="1"/>
    </xf>
    <xf numFmtId="49" fontId="8" fillId="0" borderId="6" xfId="0" applyNumberFormat="1" applyFont="1" applyFill="1" applyBorder="1" applyAlignment="1">
      <alignment horizontal="center" vertical="center" wrapText="1" readingOrder="1"/>
    </xf>
    <xf numFmtId="49" fontId="8" fillId="0" borderId="7" xfId="0" applyNumberFormat="1" applyFont="1" applyFill="1" applyBorder="1" applyAlignment="1">
      <alignment horizontal="center" vertical="center" wrapText="1" readingOrder="1"/>
    </xf>
    <xf numFmtId="0" fontId="8" fillId="0" borderId="6" xfId="0" applyNumberFormat="1" applyFont="1" applyFill="1" applyBorder="1" applyAlignment="1">
      <alignment horizontal="center" vertical="center" wrapText="1" readingOrder="1"/>
    </xf>
    <xf numFmtId="0" fontId="8" fillId="0" borderId="7" xfId="0" applyNumberFormat="1" applyFont="1" applyFill="1" applyBorder="1" applyAlignment="1">
      <alignment horizontal="center" vertical="center" wrapText="1" readingOrder="1"/>
    </xf>
    <xf numFmtId="0" fontId="5" fillId="0" borderId="14" xfId="0" applyFont="1" applyBorder="1" applyAlignment="1">
      <alignment vertical="top" wrapText="1"/>
    </xf>
    <xf numFmtId="0" fontId="5" fillId="0" borderId="16" xfId="0" applyFont="1" applyBorder="1" applyAlignment="1">
      <alignment vertical="top" wrapText="1"/>
    </xf>
  </cellXfs>
  <cellStyles count="5">
    <cellStyle name="Нейтральный" xfId="4" builtinId="28"/>
    <cellStyle name="Обычный" xfId="0" builtinId="0"/>
    <cellStyle name="Обычный 2" xfId="1" xr:uid="{00000000-0005-0000-0000-000002000000}"/>
    <cellStyle name="Финансовый" xfId="2" builtinId="3"/>
    <cellStyle name="Финансовый 2" xfId="3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3"/>
  <sheetViews>
    <sheetView zoomScaleSheetLayoutView="100" workbookViewId="0">
      <selection activeCell="A67" sqref="A67"/>
    </sheetView>
  </sheetViews>
  <sheetFormatPr defaultColWidth="9.140625" defaultRowHeight="15.75" x14ac:dyDescent="0.25"/>
  <cols>
    <col min="1" max="1" width="58" style="56" customWidth="1"/>
    <col min="2" max="2" width="28.42578125" style="56" customWidth="1"/>
    <col min="3" max="4" width="16" style="56" customWidth="1"/>
    <col min="5" max="16384" width="9.140625" style="58"/>
  </cols>
  <sheetData>
    <row r="1" spans="1:4" x14ac:dyDescent="0.25">
      <c r="C1" s="57" t="s">
        <v>1</v>
      </c>
    </row>
    <row r="2" spans="1:4" x14ac:dyDescent="0.25">
      <c r="C2" s="57" t="s">
        <v>24</v>
      </c>
    </row>
    <row r="3" spans="1:4" x14ac:dyDescent="0.25">
      <c r="C3" s="57" t="s">
        <v>162</v>
      </c>
    </row>
    <row r="4" spans="1:4" x14ac:dyDescent="0.25">
      <c r="C4" s="57" t="s">
        <v>181</v>
      </c>
    </row>
    <row r="6" spans="1:4" ht="15" x14ac:dyDescent="0.25">
      <c r="A6" s="345" t="s">
        <v>164</v>
      </c>
      <c r="B6" s="345"/>
      <c r="C6" s="345"/>
      <c r="D6" s="345"/>
    </row>
    <row r="7" spans="1:4" ht="15.75" customHeight="1" x14ac:dyDescent="0.25">
      <c r="A7" s="345"/>
      <c r="B7" s="345"/>
      <c r="C7" s="345"/>
      <c r="D7" s="345"/>
    </row>
    <row r="8" spans="1:4" x14ac:dyDescent="0.25">
      <c r="C8" s="59"/>
      <c r="D8" s="59" t="s">
        <v>128</v>
      </c>
    </row>
    <row r="9" spans="1:4" ht="47.25" customHeight="1" x14ac:dyDescent="0.25">
      <c r="A9" s="348" t="s">
        <v>2</v>
      </c>
      <c r="B9" s="348" t="s">
        <v>0</v>
      </c>
      <c r="C9" s="346" t="s">
        <v>3</v>
      </c>
      <c r="D9" s="347"/>
    </row>
    <row r="10" spans="1:4" x14ac:dyDescent="0.25">
      <c r="A10" s="349"/>
      <c r="B10" s="349"/>
      <c r="C10" s="138" t="s">
        <v>158</v>
      </c>
      <c r="D10" s="138" t="s">
        <v>187</v>
      </c>
    </row>
    <row r="11" spans="1:4" x14ac:dyDescent="0.25">
      <c r="A11" s="60" t="s">
        <v>4</v>
      </c>
      <c r="B11" s="61" t="s">
        <v>25</v>
      </c>
      <c r="C11" s="117">
        <f>C12+C15+C21+C27+C30</f>
        <v>403800</v>
      </c>
      <c r="D11" s="117">
        <f>D12+D15+D21+D27+D30</f>
        <v>383000</v>
      </c>
    </row>
    <row r="12" spans="1:4" x14ac:dyDescent="0.25">
      <c r="A12" s="62" t="s">
        <v>5</v>
      </c>
      <c r="B12" s="63" t="s">
        <v>26</v>
      </c>
      <c r="C12" s="118">
        <f>C13</f>
        <v>140000</v>
      </c>
      <c r="D12" s="118">
        <f>D13</f>
        <v>145000</v>
      </c>
    </row>
    <row r="13" spans="1:4" x14ac:dyDescent="0.25">
      <c r="A13" s="64" t="s">
        <v>6</v>
      </c>
      <c r="B13" s="63" t="s">
        <v>27</v>
      </c>
      <c r="C13" s="118">
        <f>C14</f>
        <v>140000</v>
      </c>
      <c r="D13" s="118">
        <f>D14</f>
        <v>145000</v>
      </c>
    </row>
    <row r="14" spans="1:4" ht="97.5" x14ac:dyDescent="0.25">
      <c r="A14" s="65" t="s">
        <v>163</v>
      </c>
      <c r="B14" s="63" t="s">
        <v>28</v>
      </c>
      <c r="C14" s="119">
        <v>140000</v>
      </c>
      <c r="D14" s="119">
        <v>145000</v>
      </c>
    </row>
    <row r="15" spans="1:4" s="84" customFormat="1" ht="47.25" x14ac:dyDescent="0.25">
      <c r="A15" s="60" t="s">
        <v>7</v>
      </c>
      <c r="B15" s="61" t="s">
        <v>70</v>
      </c>
      <c r="C15" s="117">
        <f>C16</f>
        <v>150800</v>
      </c>
      <c r="D15" s="117">
        <f>D16</f>
        <v>125000</v>
      </c>
    </row>
    <row r="16" spans="1:4" ht="31.5" x14ac:dyDescent="0.25">
      <c r="A16" s="64" t="s">
        <v>8</v>
      </c>
      <c r="B16" s="63" t="s">
        <v>71</v>
      </c>
      <c r="C16" s="118">
        <f>C17+C18+C19+C20</f>
        <v>150800</v>
      </c>
      <c r="D16" s="118">
        <f>D17+D18+D19+D20</f>
        <v>125000</v>
      </c>
    </row>
    <row r="17" spans="1:4" ht="47.25" x14ac:dyDescent="0.25">
      <c r="A17" s="65" t="s">
        <v>9</v>
      </c>
      <c r="B17" s="63" t="s">
        <v>29</v>
      </c>
      <c r="C17" s="118">
        <v>55100</v>
      </c>
      <c r="D17" s="118">
        <v>45700</v>
      </c>
    </row>
    <row r="18" spans="1:4" ht="78.75" x14ac:dyDescent="0.25">
      <c r="A18" s="65" t="s">
        <v>10</v>
      </c>
      <c r="B18" s="63" t="s">
        <v>30</v>
      </c>
      <c r="C18" s="118">
        <v>1300</v>
      </c>
      <c r="D18" s="118">
        <v>1000</v>
      </c>
    </row>
    <row r="19" spans="1:4" ht="78.75" x14ac:dyDescent="0.25">
      <c r="A19" s="65" t="s">
        <v>11</v>
      </c>
      <c r="B19" s="63" t="s">
        <v>31</v>
      </c>
      <c r="C19" s="118">
        <v>89200</v>
      </c>
      <c r="D19" s="118">
        <v>74000</v>
      </c>
    </row>
    <row r="20" spans="1:4" ht="78.75" x14ac:dyDescent="0.25">
      <c r="A20" s="65" t="s">
        <v>12</v>
      </c>
      <c r="B20" s="63" t="s">
        <v>32</v>
      </c>
      <c r="C20" s="118">
        <v>5200</v>
      </c>
      <c r="D20" s="118">
        <v>4300</v>
      </c>
    </row>
    <row r="21" spans="1:4" s="84" customFormat="1" x14ac:dyDescent="0.25">
      <c r="A21" s="60" t="s">
        <v>13</v>
      </c>
      <c r="B21" s="61" t="s">
        <v>34</v>
      </c>
      <c r="C21" s="117">
        <f>C22+C24</f>
        <v>24000</v>
      </c>
      <c r="D21" s="117">
        <f>C22+C24</f>
        <v>24000</v>
      </c>
    </row>
    <row r="22" spans="1:4" x14ac:dyDescent="0.25">
      <c r="A22" s="64" t="s">
        <v>33</v>
      </c>
      <c r="B22" s="63" t="s">
        <v>35</v>
      </c>
      <c r="C22" s="118">
        <v>20000</v>
      </c>
      <c r="D22" s="118">
        <v>20000</v>
      </c>
    </row>
    <row r="23" spans="1:4" ht="47.25" x14ac:dyDescent="0.25">
      <c r="A23" s="64" t="s">
        <v>36</v>
      </c>
      <c r="B23" s="63" t="s">
        <v>37</v>
      </c>
      <c r="C23" s="119">
        <v>20000</v>
      </c>
      <c r="D23" s="119">
        <v>20000</v>
      </c>
    </row>
    <row r="24" spans="1:4" x14ac:dyDescent="0.25">
      <c r="A24" s="66" t="s">
        <v>38</v>
      </c>
      <c r="B24" s="63" t="s">
        <v>39</v>
      </c>
      <c r="C24" s="120">
        <v>4000</v>
      </c>
      <c r="D24" s="120">
        <v>4000</v>
      </c>
    </row>
    <row r="25" spans="1:4" ht="94.5" x14ac:dyDescent="0.25">
      <c r="A25" s="67" t="s">
        <v>41</v>
      </c>
      <c r="B25" s="63" t="s">
        <v>40</v>
      </c>
      <c r="C25" s="121">
        <v>1000</v>
      </c>
      <c r="D25" s="121">
        <v>1000</v>
      </c>
    </row>
    <row r="26" spans="1:4" ht="94.5" x14ac:dyDescent="0.25">
      <c r="A26" s="67" t="s">
        <v>42</v>
      </c>
      <c r="B26" s="63" t="s">
        <v>43</v>
      </c>
      <c r="C26" s="121">
        <v>3000</v>
      </c>
      <c r="D26" s="121">
        <v>3000</v>
      </c>
    </row>
    <row r="27" spans="1:4" ht="47.25" hidden="1" x14ac:dyDescent="0.25">
      <c r="A27" s="68" t="s">
        <v>44</v>
      </c>
      <c r="B27" s="63" t="s">
        <v>45</v>
      </c>
      <c r="C27" s="121">
        <v>0</v>
      </c>
      <c r="D27" s="121">
        <f>D28</f>
        <v>0</v>
      </c>
    </row>
    <row r="28" spans="1:4" hidden="1" x14ac:dyDescent="0.25">
      <c r="A28" s="66" t="s">
        <v>46</v>
      </c>
      <c r="B28" s="63" t="s">
        <v>47</v>
      </c>
      <c r="C28" s="121">
        <v>0</v>
      </c>
      <c r="D28" s="121">
        <v>0</v>
      </c>
    </row>
    <row r="29" spans="1:4" ht="47.25" hidden="1" x14ac:dyDescent="0.25">
      <c r="A29" s="67" t="s">
        <v>48</v>
      </c>
      <c r="B29" s="63" t="s">
        <v>49</v>
      </c>
      <c r="C29" s="121">
        <v>0</v>
      </c>
      <c r="D29" s="121">
        <v>0</v>
      </c>
    </row>
    <row r="30" spans="1:4" s="84" customFormat="1" ht="47.25" x14ac:dyDescent="0.25">
      <c r="A30" s="80" t="s">
        <v>14</v>
      </c>
      <c r="B30" s="72" t="s">
        <v>50</v>
      </c>
      <c r="C30" s="122">
        <f>C31+C33</f>
        <v>89000</v>
      </c>
      <c r="D30" s="122">
        <f>D31+D33</f>
        <v>89000</v>
      </c>
    </row>
    <row r="31" spans="1:4" ht="110.25" x14ac:dyDescent="0.25">
      <c r="A31" s="66" t="s">
        <v>15</v>
      </c>
      <c r="B31" s="69" t="s">
        <v>51</v>
      </c>
      <c r="C31" s="120">
        <f>C32</f>
        <v>44500</v>
      </c>
      <c r="D31" s="120">
        <f>D32</f>
        <v>44500</v>
      </c>
    </row>
    <row r="32" spans="1:4" ht="78.75" x14ac:dyDescent="0.25">
      <c r="A32" s="66" t="s">
        <v>61</v>
      </c>
      <c r="B32" s="69" t="s">
        <v>60</v>
      </c>
      <c r="C32" s="120">
        <v>44500</v>
      </c>
      <c r="D32" s="120">
        <v>44500</v>
      </c>
    </row>
    <row r="33" spans="1:4" ht="94.5" x14ac:dyDescent="0.25">
      <c r="A33" s="67" t="s">
        <v>52</v>
      </c>
      <c r="B33" s="69" t="s">
        <v>53</v>
      </c>
      <c r="C33" s="121">
        <v>44500</v>
      </c>
      <c r="D33" s="121">
        <v>44500</v>
      </c>
    </row>
    <row r="34" spans="1:4" ht="110.25" hidden="1" x14ac:dyDescent="0.25">
      <c r="A34" s="70" t="s">
        <v>55</v>
      </c>
      <c r="B34" s="69" t="s">
        <v>54</v>
      </c>
      <c r="C34" s="120">
        <v>0</v>
      </c>
      <c r="D34" s="120">
        <f>D35</f>
        <v>0</v>
      </c>
    </row>
    <row r="35" spans="1:4" ht="94.5" hidden="1" x14ac:dyDescent="0.25">
      <c r="A35" s="70" t="s">
        <v>58</v>
      </c>
      <c r="B35" s="69" t="s">
        <v>56</v>
      </c>
      <c r="C35" s="120">
        <v>0</v>
      </c>
      <c r="D35" s="120">
        <v>0</v>
      </c>
    </row>
    <row r="36" spans="1:4" ht="94.5" hidden="1" x14ac:dyDescent="0.25">
      <c r="A36" s="70" t="s">
        <v>59</v>
      </c>
      <c r="B36" s="69" t="s">
        <v>57</v>
      </c>
      <c r="C36" s="121">
        <v>0</v>
      </c>
      <c r="D36" s="121">
        <v>0</v>
      </c>
    </row>
    <row r="37" spans="1:4" x14ac:dyDescent="0.25">
      <c r="A37" s="71" t="s">
        <v>16</v>
      </c>
      <c r="B37" s="72" t="s">
        <v>63</v>
      </c>
      <c r="C37" s="122">
        <f>C38</f>
        <v>2232900</v>
      </c>
      <c r="D37" s="122">
        <f>D38</f>
        <v>2289400</v>
      </c>
    </row>
    <row r="38" spans="1:4" ht="47.25" x14ac:dyDescent="0.25">
      <c r="A38" s="68" t="s">
        <v>17</v>
      </c>
      <c r="B38" s="69" t="s">
        <v>64</v>
      </c>
      <c r="C38" s="120">
        <f>C39+C42+C45+C48</f>
        <v>2232900</v>
      </c>
      <c r="D38" s="120">
        <f>D39+D42+D45</f>
        <v>2289400</v>
      </c>
    </row>
    <row r="39" spans="1:4" ht="31.5" x14ac:dyDescent="0.25">
      <c r="A39" s="73" t="s">
        <v>18</v>
      </c>
      <c r="B39" s="69" t="s">
        <v>65</v>
      </c>
      <c r="C39" s="120">
        <f>C40</f>
        <v>819000</v>
      </c>
      <c r="D39" s="120">
        <v>799500</v>
      </c>
    </row>
    <row r="40" spans="1:4" ht="31.5" x14ac:dyDescent="0.25">
      <c r="A40" s="74" t="s">
        <v>19</v>
      </c>
      <c r="B40" s="69" t="s">
        <v>66</v>
      </c>
      <c r="C40" s="120">
        <v>819000</v>
      </c>
      <c r="D40" s="120">
        <v>799500</v>
      </c>
    </row>
    <row r="41" spans="1:4" ht="31.5" x14ac:dyDescent="0.25">
      <c r="A41" s="75" t="s">
        <v>62</v>
      </c>
      <c r="B41" s="69" t="s">
        <v>68</v>
      </c>
      <c r="C41" s="120">
        <v>819000</v>
      </c>
      <c r="D41" s="120">
        <v>799500</v>
      </c>
    </row>
    <row r="42" spans="1:4" ht="47.25" x14ac:dyDescent="0.25">
      <c r="A42" s="73" t="s">
        <v>20</v>
      </c>
      <c r="B42" s="69" t="s">
        <v>69</v>
      </c>
      <c r="C42" s="120">
        <v>1373500</v>
      </c>
      <c r="D42" s="120">
        <f>D43</f>
        <v>1449400</v>
      </c>
    </row>
    <row r="43" spans="1:4" x14ac:dyDescent="0.25">
      <c r="A43" s="76" t="s">
        <v>132</v>
      </c>
      <c r="B43" s="77" t="s">
        <v>133</v>
      </c>
      <c r="C43" s="120">
        <v>1373500</v>
      </c>
      <c r="D43" s="120">
        <v>1449400</v>
      </c>
    </row>
    <row r="44" spans="1:4" x14ac:dyDescent="0.25">
      <c r="A44" s="78" t="s">
        <v>130</v>
      </c>
      <c r="B44" s="77" t="s">
        <v>129</v>
      </c>
      <c r="C44" s="120">
        <v>1373500</v>
      </c>
      <c r="D44" s="120">
        <v>1449400</v>
      </c>
    </row>
    <row r="45" spans="1:4" ht="31.5" x14ac:dyDescent="0.25">
      <c r="A45" s="73" t="s">
        <v>21</v>
      </c>
      <c r="B45" s="69" t="s">
        <v>67</v>
      </c>
      <c r="C45" s="120">
        <f>C46+C47</f>
        <v>40400</v>
      </c>
      <c r="D45" s="120">
        <f>D46+D47</f>
        <v>40500</v>
      </c>
    </row>
    <row r="46" spans="1:4" ht="47.25" x14ac:dyDescent="0.25">
      <c r="A46" s="78" t="s">
        <v>134</v>
      </c>
      <c r="B46" s="69" t="s">
        <v>131</v>
      </c>
      <c r="C46" s="120">
        <v>39700</v>
      </c>
      <c r="D46" s="120">
        <v>39800</v>
      </c>
    </row>
    <row r="47" spans="1:4" ht="47.25" x14ac:dyDescent="0.25">
      <c r="A47" s="79" t="s">
        <v>155</v>
      </c>
      <c r="B47" s="77" t="s">
        <v>156</v>
      </c>
      <c r="C47" s="120">
        <v>700</v>
      </c>
      <c r="D47" s="120">
        <v>700</v>
      </c>
    </row>
    <row r="48" spans="1:4" hidden="1" x14ac:dyDescent="0.25">
      <c r="A48" s="79"/>
      <c r="B48" s="77" t="s">
        <v>157</v>
      </c>
      <c r="C48" s="120"/>
      <c r="D48" s="120"/>
    </row>
    <row r="49" spans="1:5" x14ac:dyDescent="0.25">
      <c r="A49" s="80" t="s">
        <v>23</v>
      </c>
      <c r="B49" s="72"/>
      <c r="C49" s="122">
        <f>C11+C37</f>
        <v>2636700</v>
      </c>
      <c r="D49" s="122">
        <f>D11+D37</f>
        <v>2672400</v>
      </c>
    </row>
    <row r="50" spans="1:5" x14ac:dyDescent="0.25">
      <c r="C50" s="115"/>
      <c r="D50" s="115"/>
    </row>
    <row r="52" spans="1:5" x14ac:dyDescent="0.25">
      <c r="C52" s="81"/>
      <c r="D52" s="81"/>
    </row>
    <row r="53" spans="1:5" ht="18.75" x14ac:dyDescent="0.3">
      <c r="A53" s="83" t="s">
        <v>160</v>
      </c>
      <c r="B53" s="83"/>
      <c r="C53" s="83"/>
      <c r="D53" s="83" t="s">
        <v>165</v>
      </c>
      <c r="E53" s="82"/>
    </row>
  </sheetData>
  <mergeCells count="4">
    <mergeCell ref="A6:D7"/>
    <mergeCell ref="C9:D9"/>
    <mergeCell ref="A9:A10"/>
    <mergeCell ref="B9:B10"/>
  </mergeCells>
  <phoneticPr fontId="11" type="noConversion"/>
  <pageMargins left="0.7" right="0.7" top="0.75" bottom="0.75" header="0.3" footer="0.3"/>
  <pageSetup paperSize="9" scale="6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12"/>
  <sheetViews>
    <sheetView workbookViewId="0">
      <selection activeCell="B26" sqref="B26"/>
    </sheetView>
  </sheetViews>
  <sheetFormatPr defaultRowHeight="15.75" x14ac:dyDescent="0.25"/>
  <cols>
    <col min="1" max="1" width="30.140625" style="150" customWidth="1"/>
    <col min="2" max="2" width="71.42578125" style="150" customWidth="1"/>
  </cols>
  <sheetData>
    <row r="1" spans="1:2" x14ac:dyDescent="0.25">
      <c r="A1" s="149"/>
      <c r="B1" s="151" t="s">
        <v>203</v>
      </c>
    </row>
    <row r="2" spans="1:2" x14ac:dyDescent="0.25">
      <c r="A2" s="149"/>
      <c r="B2" s="151" t="s">
        <v>356</v>
      </c>
    </row>
    <row r="3" spans="1:2" x14ac:dyDescent="0.25">
      <c r="A3" s="149"/>
      <c r="B3" s="151" t="s">
        <v>202</v>
      </c>
    </row>
    <row r="4" spans="1:2" x14ac:dyDescent="0.25">
      <c r="A4" s="149"/>
      <c r="B4" s="159" t="s">
        <v>204</v>
      </c>
    </row>
    <row r="6" spans="1:2" ht="47.25" customHeight="1" x14ac:dyDescent="0.25">
      <c r="A6" s="350" t="s">
        <v>205</v>
      </c>
      <c r="B6" s="350"/>
    </row>
    <row r="7" spans="1:2" ht="15.75" customHeight="1" x14ac:dyDescent="0.25">
      <c r="A7" s="350"/>
      <c r="B7" s="350"/>
    </row>
    <row r="8" spans="1:2" ht="15.75" customHeight="1" x14ac:dyDescent="0.25">
      <c r="A8" s="351"/>
      <c r="B8" s="351"/>
    </row>
    <row r="9" spans="1:2" ht="47.25" x14ac:dyDescent="0.25">
      <c r="A9" s="152" t="s">
        <v>0</v>
      </c>
      <c r="B9" s="352" t="s">
        <v>198</v>
      </c>
    </row>
    <row r="10" spans="1:2" ht="31.5" x14ac:dyDescent="0.25">
      <c r="A10" s="152" t="s">
        <v>199</v>
      </c>
      <c r="B10" s="352"/>
    </row>
    <row r="11" spans="1:2" ht="33.75" customHeight="1" x14ac:dyDescent="0.25">
      <c r="A11" s="153">
        <v>996</v>
      </c>
      <c r="B11" s="154" t="s">
        <v>166</v>
      </c>
    </row>
    <row r="12" spans="1:2" ht="73.5" customHeight="1" x14ac:dyDescent="0.25">
      <c r="A12" s="155" t="s">
        <v>200</v>
      </c>
      <c r="B12" s="156" t="s">
        <v>165</v>
      </c>
    </row>
  </sheetData>
  <mergeCells count="2">
    <mergeCell ref="A6:B8"/>
    <mergeCell ref="B9:B10"/>
  </mergeCells>
  <pageMargins left="0.70866141732283472" right="0.70866141732283472" top="0.74803149606299213" bottom="0.74803149606299213" header="0.31496062992125984" footer="0.31496062992125984"/>
  <pageSetup paperSize="9" scale="78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7"/>
  <sheetViews>
    <sheetView zoomScale="75" zoomScaleNormal="75" workbookViewId="0">
      <selection activeCell="A38" sqref="A36:A38"/>
    </sheetView>
  </sheetViews>
  <sheetFormatPr defaultRowHeight="15.75" x14ac:dyDescent="0.25"/>
  <cols>
    <col min="1" max="1" width="65.140625" style="4" customWidth="1"/>
    <col min="2" max="2" width="21.5703125" style="4" customWidth="1"/>
    <col min="3" max="4" width="21.5703125" style="6" customWidth="1"/>
  </cols>
  <sheetData>
    <row r="1" spans="1:4" x14ac:dyDescent="0.25">
      <c r="C1" s="5" t="s">
        <v>143</v>
      </c>
    </row>
    <row r="2" spans="1:4" x14ac:dyDescent="0.25">
      <c r="C2" s="5" t="s">
        <v>24</v>
      </c>
    </row>
    <row r="3" spans="1:4" x14ac:dyDescent="0.25">
      <c r="C3" s="5" t="s">
        <v>162</v>
      </c>
    </row>
    <row r="4" spans="1:4" x14ac:dyDescent="0.25">
      <c r="C4" s="5" t="s">
        <v>181</v>
      </c>
    </row>
    <row r="6" spans="1:4" x14ac:dyDescent="0.25">
      <c r="A6" s="353" t="s">
        <v>72</v>
      </c>
      <c r="B6" s="354"/>
      <c r="C6" s="354"/>
      <c r="D6"/>
    </row>
    <row r="7" spans="1:4" ht="32.25" customHeight="1" x14ac:dyDescent="0.25">
      <c r="A7" s="353" t="s">
        <v>190</v>
      </c>
      <c r="B7" s="353"/>
      <c r="C7" s="353"/>
      <c r="D7"/>
    </row>
    <row r="8" spans="1:4" x14ac:dyDescent="0.25">
      <c r="A8" s="7"/>
    </row>
    <row r="9" spans="1:4" x14ac:dyDescent="0.25">
      <c r="A9" s="8" t="s">
        <v>73</v>
      </c>
      <c r="B9" s="8" t="s">
        <v>73</v>
      </c>
      <c r="C9" s="8"/>
      <c r="D9" s="8" t="s">
        <v>141</v>
      </c>
    </row>
    <row r="10" spans="1:4" x14ac:dyDescent="0.25">
      <c r="A10" s="357" t="s">
        <v>74</v>
      </c>
      <c r="B10" s="357" t="s">
        <v>75</v>
      </c>
      <c r="C10" s="355" t="s">
        <v>3</v>
      </c>
      <c r="D10" s="356"/>
    </row>
    <row r="11" spans="1:4" x14ac:dyDescent="0.25">
      <c r="A11" s="358"/>
      <c r="B11" s="358"/>
      <c r="C11" s="16" t="s">
        <v>159</v>
      </c>
      <c r="D11" s="16" t="s">
        <v>186</v>
      </c>
    </row>
    <row r="12" spans="1:4" x14ac:dyDescent="0.25">
      <c r="A12" s="9" t="s">
        <v>76</v>
      </c>
      <c r="B12" s="10" t="s">
        <v>77</v>
      </c>
      <c r="C12" s="11">
        <f>SUM(C13:C18)</f>
        <v>1958800</v>
      </c>
      <c r="D12" s="11">
        <f>SUM(D13:D18)</f>
        <v>1911700</v>
      </c>
    </row>
    <row r="13" spans="1:4" ht="31.5" x14ac:dyDescent="0.25">
      <c r="A13" s="12" t="s">
        <v>78</v>
      </c>
      <c r="B13" s="13" t="s">
        <v>79</v>
      </c>
      <c r="C13" s="14">
        <v>262000</v>
      </c>
      <c r="D13" s="14">
        <v>263000</v>
      </c>
    </row>
    <row r="14" spans="1:4" ht="47.25" x14ac:dyDescent="0.25">
      <c r="A14" s="12" t="s">
        <v>80</v>
      </c>
      <c r="B14" s="13" t="s">
        <v>81</v>
      </c>
      <c r="C14" s="14">
        <v>1589100</v>
      </c>
      <c r="D14" s="14">
        <v>1636000</v>
      </c>
    </row>
    <row r="15" spans="1:4" ht="47.25" x14ac:dyDescent="0.25">
      <c r="A15" s="12" t="s">
        <v>82</v>
      </c>
      <c r="B15" s="13" t="s">
        <v>83</v>
      </c>
      <c r="C15" s="14">
        <v>9000</v>
      </c>
      <c r="D15" s="14">
        <v>9000</v>
      </c>
    </row>
    <row r="16" spans="1:4" x14ac:dyDescent="0.25">
      <c r="A16" s="48" t="s">
        <v>176</v>
      </c>
      <c r="B16" s="85" t="s">
        <v>177</v>
      </c>
      <c r="C16" s="14">
        <v>95000</v>
      </c>
      <c r="D16" s="14"/>
    </row>
    <row r="17" spans="1:4" x14ac:dyDescent="0.25">
      <c r="A17" s="12" t="s">
        <v>84</v>
      </c>
      <c r="B17" s="13" t="s">
        <v>85</v>
      </c>
      <c r="C17" s="14">
        <v>3000</v>
      </c>
      <c r="D17" s="14">
        <v>3000</v>
      </c>
    </row>
    <row r="18" spans="1:4" x14ac:dyDescent="0.25">
      <c r="A18" s="137" t="s">
        <v>185</v>
      </c>
      <c r="B18" s="85" t="s">
        <v>182</v>
      </c>
      <c r="C18" s="14">
        <v>700</v>
      </c>
      <c r="D18" s="14">
        <v>700</v>
      </c>
    </row>
    <row r="19" spans="1:4" x14ac:dyDescent="0.25">
      <c r="A19" s="9" t="s">
        <v>139</v>
      </c>
      <c r="B19" s="20" t="s">
        <v>140</v>
      </c>
      <c r="C19" s="11">
        <f>C20</f>
        <v>39700</v>
      </c>
      <c r="D19" s="11">
        <f>D20</f>
        <v>39800</v>
      </c>
    </row>
    <row r="20" spans="1:4" x14ac:dyDescent="0.25">
      <c r="A20" s="12" t="s">
        <v>138</v>
      </c>
      <c r="B20" s="17" t="s">
        <v>137</v>
      </c>
      <c r="C20" s="14">
        <v>39700</v>
      </c>
      <c r="D20" s="14">
        <v>39800</v>
      </c>
    </row>
    <row r="21" spans="1:4" ht="31.5" x14ac:dyDescent="0.25">
      <c r="A21" s="9" t="s">
        <v>86</v>
      </c>
      <c r="B21" s="10" t="s">
        <v>87</v>
      </c>
      <c r="C21" s="11">
        <f>SUM(C22:C23)</f>
        <v>41800</v>
      </c>
      <c r="D21" s="11">
        <f>SUM(D22:D23)</f>
        <v>68800</v>
      </c>
    </row>
    <row r="22" spans="1:4" ht="31.5" x14ac:dyDescent="0.25">
      <c r="A22" s="12" t="s">
        <v>88</v>
      </c>
      <c r="B22" s="13" t="s">
        <v>89</v>
      </c>
      <c r="C22" s="14">
        <v>20800</v>
      </c>
      <c r="D22" s="14">
        <v>20800</v>
      </c>
    </row>
    <row r="23" spans="1:4" x14ac:dyDescent="0.25">
      <c r="A23" s="12" t="s">
        <v>90</v>
      </c>
      <c r="B23" s="13" t="s">
        <v>91</v>
      </c>
      <c r="C23" s="14">
        <v>21000</v>
      </c>
      <c r="D23" s="14">
        <v>48000</v>
      </c>
    </row>
    <row r="24" spans="1:4" x14ac:dyDescent="0.25">
      <c r="A24" s="9" t="s">
        <v>92</v>
      </c>
      <c r="B24" s="10" t="s">
        <v>93</v>
      </c>
      <c r="C24" s="11">
        <f>SUM(C25:C25)</f>
        <v>150800</v>
      </c>
      <c r="D24" s="11">
        <f>SUM(D25:D25)</f>
        <v>125000</v>
      </c>
    </row>
    <row r="25" spans="1:4" x14ac:dyDescent="0.25">
      <c r="A25" s="12" t="s">
        <v>94</v>
      </c>
      <c r="B25" s="13" t="s">
        <v>95</v>
      </c>
      <c r="C25" s="14">
        <v>150800</v>
      </c>
      <c r="D25" s="14">
        <v>125000</v>
      </c>
    </row>
    <row r="26" spans="1:4" x14ac:dyDescent="0.25">
      <c r="A26" s="9" t="s">
        <v>96</v>
      </c>
      <c r="B26" s="10" t="s">
        <v>97</v>
      </c>
      <c r="C26" s="11">
        <f>SUM(C27:C28)</f>
        <v>45000</v>
      </c>
      <c r="D26" s="11">
        <f>SUM(D27:D28)</f>
        <v>98000</v>
      </c>
    </row>
    <row r="27" spans="1:4" hidden="1" x14ac:dyDescent="0.25">
      <c r="A27" s="12" t="s">
        <v>98</v>
      </c>
      <c r="B27" s="13" t="s">
        <v>99</v>
      </c>
      <c r="C27" s="14">
        <v>0</v>
      </c>
      <c r="D27" s="14">
        <v>0</v>
      </c>
    </row>
    <row r="28" spans="1:4" x14ac:dyDescent="0.25">
      <c r="A28" s="12" t="s">
        <v>105</v>
      </c>
      <c r="B28" s="13" t="s">
        <v>106</v>
      </c>
      <c r="C28" s="14">
        <v>45000</v>
      </c>
      <c r="D28" s="14">
        <v>98000</v>
      </c>
    </row>
    <row r="29" spans="1:4" x14ac:dyDescent="0.25">
      <c r="A29" s="9" t="s">
        <v>100</v>
      </c>
      <c r="B29" s="10" t="s">
        <v>101</v>
      </c>
      <c r="C29" s="11">
        <f>C30+C31</f>
        <v>340000</v>
      </c>
      <c r="D29" s="11">
        <f>D30+D31</f>
        <v>340000</v>
      </c>
    </row>
    <row r="30" spans="1:4" x14ac:dyDescent="0.25">
      <c r="A30" s="12" t="s">
        <v>102</v>
      </c>
      <c r="B30" s="13" t="s">
        <v>103</v>
      </c>
      <c r="C30" s="14">
        <v>208000</v>
      </c>
      <c r="D30" s="14">
        <v>208000</v>
      </c>
    </row>
    <row r="31" spans="1:4" ht="33" customHeight="1" x14ac:dyDescent="0.25">
      <c r="A31" s="12" t="s">
        <v>153</v>
      </c>
      <c r="B31" s="13">
        <v>801</v>
      </c>
      <c r="C31" s="14">
        <v>132000</v>
      </c>
      <c r="D31" s="14">
        <v>132000</v>
      </c>
    </row>
    <row r="32" spans="1:4" x14ac:dyDescent="0.25">
      <c r="A32" s="9" t="s">
        <v>167</v>
      </c>
      <c r="B32" s="10">
        <v>1001</v>
      </c>
      <c r="C32" s="11">
        <f>C33</f>
        <v>30000</v>
      </c>
      <c r="D32" s="11">
        <f>D33</f>
        <v>30000</v>
      </c>
    </row>
    <row r="33" spans="1:4" x14ac:dyDescent="0.25">
      <c r="A33" s="48" t="s">
        <v>168</v>
      </c>
      <c r="B33" s="13">
        <v>1001</v>
      </c>
      <c r="C33" s="14">
        <v>30000</v>
      </c>
      <c r="D33" s="125">
        <v>30000</v>
      </c>
    </row>
    <row r="34" spans="1:4" x14ac:dyDescent="0.25">
      <c r="A34" s="9" t="s">
        <v>104</v>
      </c>
      <c r="B34" s="10"/>
      <c r="C34" s="11">
        <f>C12+C19+C21+C24+C26+C29+C32</f>
        <v>2606100</v>
      </c>
      <c r="D34" s="11">
        <f>D12+D19+D21+D24+D26+D29+D32</f>
        <v>2613300</v>
      </c>
    </row>
    <row r="35" spans="1:4" x14ac:dyDescent="0.25">
      <c r="C35" s="113"/>
      <c r="D35" s="114"/>
    </row>
    <row r="37" spans="1:4" ht="18.75" x14ac:dyDescent="0.3">
      <c r="A37" s="1" t="s">
        <v>160</v>
      </c>
      <c r="C37" s="3"/>
      <c r="D37" s="3" t="s">
        <v>165</v>
      </c>
    </row>
  </sheetData>
  <mergeCells count="5">
    <mergeCell ref="A6:C6"/>
    <mergeCell ref="A7:C7"/>
    <mergeCell ref="C10:D10"/>
    <mergeCell ref="B10:B11"/>
    <mergeCell ref="A10:A11"/>
  </mergeCells>
  <phoneticPr fontId="11" type="noConversion"/>
  <pageMargins left="0.7" right="0.7" top="0.75" bottom="0.75" header="0.3" footer="0.3"/>
  <pageSetup paperSize="9" scale="67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247"/>
  <sheetViews>
    <sheetView tabSelected="1" topLeftCell="A12" zoomScale="60" zoomScaleNormal="60" workbookViewId="0">
      <selection activeCell="E244" sqref="E244"/>
    </sheetView>
  </sheetViews>
  <sheetFormatPr defaultColWidth="9.140625" defaultRowHeight="15.75" x14ac:dyDescent="0.25"/>
  <cols>
    <col min="1" max="1" width="85.42578125" style="157" customWidth="1"/>
    <col min="2" max="2" width="21.7109375" style="157" customWidth="1"/>
    <col min="3" max="3" width="20.42578125" style="157" customWidth="1"/>
    <col min="4" max="4" width="14.42578125" style="19" customWidth="1"/>
    <col min="5" max="5" width="49" style="19" customWidth="1"/>
    <col min="6" max="6" width="27.42578125" style="19" hidden="1" customWidth="1"/>
    <col min="7" max="7" width="32.140625" style="15" hidden="1" customWidth="1"/>
    <col min="8" max="16384" width="9.140625" style="87"/>
  </cols>
  <sheetData>
    <row r="1" spans="1:9" ht="20.25" x14ac:dyDescent="0.3">
      <c r="A1" s="280"/>
      <c r="B1" s="280"/>
      <c r="C1" s="280"/>
      <c r="D1" s="281" t="s">
        <v>383</v>
      </c>
      <c r="E1" s="281"/>
      <c r="F1" s="18"/>
    </row>
    <row r="2" spans="1:9" ht="21" x14ac:dyDescent="0.35">
      <c r="A2" s="280"/>
      <c r="B2" s="280"/>
      <c r="C2" s="359" t="s">
        <v>400</v>
      </c>
      <c r="D2" s="359"/>
      <c r="E2" s="359"/>
      <c r="F2" s="335"/>
      <c r="G2" s="335"/>
      <c r="H2" s="335"/>
      <c r="I2" s="335"/>
    </row>
    <row r="3" spans="1:9" ht="20.25" x14ac:dyDescent="0.3">
      <c r="A3" s="280" t="s">
        <v>361</v>
      </c>
      <c r="B3" s="280"/>
      <c r="C3" s="280"/>
      <c r="D3" s="282"/>
      <c r="E3" s="280"/>
      <c r="F3" s="5"/>
    </row>
    <row r="4" spans="1:9" ht="20.25" x14ac:dyDescent="0.3">
      <c r="A4" s="362" t="s">
        <v>386</v>
      </c>
      <c r="B4" s="362"/>
      <c r="C4" s="362"/>
      <c r="D4" s="362"/>
      <c r="E4" s="362"/>
      <c r="F4" s="160"/>
    </row>
    <row r="5" spans="1:9" ht="9" customHeight="1" x14ac:dyDescent="0.3">
      <c r="A5" s="280"/>
      <c r="B5" s="280"/>
      <c r="C5" s="280"/>
      <c r="D5" s="281"/>
      <c r="E5" s="281"/>
      <c r="F5" s="18"/>
    </row>
    <row r="6" spans="1:9" ht="87" customHeight="1" x14ac:dyDescent="0.25">
      <c r="A6" s="361" t="s">
        <v>387</v>
      </c>
      <c r="B6" s="361"/>
      <c r="C6" s="361"/>
      <c r="D6" s="361"/>
      <c r="E6" s="361"/>
      <c r="F6" s="361"/>
      <c r="G6" s="361"/>
    </row>
    <row r="7" spans="1:9" ht="22.5" hidden="1" customHeight="1" x14ac:dyDescent="0.25">
      <c r="A7" s="361"/>
      <c r="B7" s="361"/>
      <c r="C7" s="361"/>
      <c r="D7" s="361"/>
      <c r="E7" s="361"/>
      <c r="F7" s="361"/>
      <c r="G7" s="361"/>
    </row>
    <row r="8" spans="1:9" ht="26.25" customHeight="1" x14ac:dyDescent="0.35">
      <c r="A8" s="158"/>
      <c r="E8" s="313" t="s">
        <v>135</v>
      </c>
    </row>
    <row r="9" spans="1:9" ht="16.5" hidden="1" thickBot="1" x14ac:dyDescent="0.3">
      <c r="A9" s="89" t="s">
        <v>73</v>
      </c>
      <c r="B9" s="89" t="s">
        <v>73</v>
      </c>
      <c r="C9" s="89" t="s">
        <v>73</v>
      </c>
      <c r="D9" s="90" t="s">
        <v>73</v>
      </c>
      <c r="E9" s="90"/>
      <c r="F9" s="90"/>
      <c r="G9" s="89" t="s">
        <v>135</v>
      </c>
    </row>
    <row r="10" spans="1:9" ht="35.25" customHeight="1" x14ac:dyDescent="0.25">
      <c r="A10" s="360" t="s">
        <v>74</v>
      </c>
      <c r="B10" s="360" t="s">
        <v>108</v>
      </c>
      <c r="C10" s="360" t="s">
        <v>109</v>
      </c>
      <c r="D10" s="360" t="s">
        <v>75</v>
      </c>
      <c r="E10" s="322" t="s">
        <v>388</v>
      </c>
      <c r="F10" s="316" t="s">
        <v>195</v>
      </c>
      <c r="G10" s="141" t="s">
        <v>197</v>
      </c>
    </row>
    <row r="11" spans="1:9" ht="22.5" hidden="1" x14ac:dyDescent="0.25">
      <c r="A11" s="360"/>
      <c r="B11" s="360"/>
      <c r="C11" s="360"/>
      <c r="D11" s="360"/>
      <c r="E11" s="312"/>
      <c r="F11" s="317">
        <f>F12+F16+F14</f>
        <v>35100</v>
      </c>
      <c r="G11" s="142">
        <f>G12+G16+G14</f>
        <v>35100</v>
      </c>
    </row>
    <row r="12" spans="1:9" ht="31.5" customHeight="1" x14ac:dyDescent="0.35">
      <c r="A12" s="283">
        <v>1</v>
      </c>
      <c r="B12" s="283">
        <v>2</v>
      </c>
      <c r="C12" s="283">
        <v>3</v>
      </c>
      <c r="D12" s="283">
        <v>4</v>
      </c>
      <c r="E12" s="283">
        <v>5</v>
      </c>
      <c r="F12" s="318">
        <f>F13</f>
        <v>25400</v>
      </c>
      <c r="G12" s="143">
        <f>G13</f>
        <v>25400</v>
      </c>
    </row>
    <row r="13" spans="1:9" ht="1.5" customHeight="1" x14ac:dyDescent="0.35">
      <c r="A13" s="284" t="s">
        <v>390</v>
      </c>
      <c r="B13" s="283"/>
      <c r="C13" s="283"/>
      <c r="D13" s="283"/>
      <c r="E13" s="285">
        <f>E14+E22</f>
        <v>0</v>
      </c>
      <c r="F13" s="318">
        <v>25400</v>
      </c>
      <c r="G13" s="143">
        <v>25400</v>
      </c>
    </row>
    <row r="14" spans="1:9" ht="80.25" hidden="1" customHeight="1" x14ac:dyDescent="0.3">
      <c r="A14" s="286" t="s">
        <v>384</v>
      </c>
      <c r="B14" s="294">
        <v>7100000000</v>
      </c>
      <c r="C14" s="287"/>
      <c r="D14" s="287"/>
      <c r="E14" s="288">
        <f>E15</f>
        <v>0</v>
      </c>
      <c r="F14" s="318">
        <f>F15</f>
        <v>7700</v>
      </c>
      <c r="G14" s="143">
        <f>G15</f>
        <v>7700</v>
      </c>
    </row>
    <row r="15" spans="1:9" ht="56.25" hidden="1" customHeight="1" x14ac:dyDescent="0.3">
      <c r="A15" s="286" t="s">
        <v>354</v>
      </c>
      <c r="B15" s="294">
        <v>7110000000</v>
      </c>
      <c r="C15" s="287"/>
      <c r="D15" s="287"/>
      <c r="E15" s="288">
        <f>E16</f>
        <v>0</v>
      </c>
      <c r="F15" s="318">
        <v>7700</v>
      </c>
      <c r="G15" s="143">
        <v>7700</v>
      </c>
    </row>
    <row r="16" spans="1:9" ht="71.25" hidden="1" customHeight="1" x14ac:dyDescent="0.3">
      <c r="A16" s="286" t="s">
        <v>210</v>
      </c>
      <c r="B16" s="294">
        <v>7110100000</v>
      </c>
      <c r="C16" s="287"/>
      <c r="D16" s="287"/>
      <c r="E16" s="288">
        <f>E17</f>
        <v>0</v>
      </c>
      <c r="F16" s="318">
        <v>2000</v>
      </c>
      <c r="G16" s="144">
        <v>2000</v>
      </c>
    </row>
    <row r="17" spans="1:7" ht="57.75" hidden="1" customHeight="1" x14ac:dyDescent="0.3">
      <c r="A17" s="286" t="s">
        <v>211</v>
      </c>
      <c r="B17" s="294" t="s">
        <v>212</v>
      </c>
      <c r="C17" s="287"/>
      <c r="D17" s="287"/>
      <c r="E17" s="288">
        <f>E18</f>
        <v>0</v>
      </c>
      <c r="F17" s="318">
        <v>2000</v>
      </c>
      <c r="G17" s="144">
        <v>2000</v>
      </c>
    </row>
    <row r="18" spans="1:7" ht="84" hidden="1" customHeight="1" x14ac:dyDescent="0.35">
      <c r="A18" s="289" t="s">
        <v>213</v>
      </c>
      <c r="B18" s="323" t="s">
        <v>212</v>
      </c>
      <c r="C18" s="287"/>
      <c r="D18" s="287"/>
      <c r="E18" s="288">
        <f>SUM(E20:E21:E19)</f>
        <v>0</v>
      </c>
      <c r="F18" s="319">
        <f>F20</f>
        <v>3000</v>
      </c>
      <c r="G18" s="142">
        <f>G20</f>
        <v>3000</v>
      </c>
    </row>
    <row r="19" spans="1:7" ht="1.5" hidden="1" customHeight="1" x14ac:dyDescent="0.35">
      <c r="A19" s="289" t="s">
        <v>359</v>
      </c>
      <c r="B19" s="323" t="s">
        <v>212</v>
      </c>
      <c r="C19" s="290">
        <v>200</v>
      </c>
      <c r="D19" s="290">
        <v>310</v>
      </c>
      <c r="E19" s="291"/>
      <c r="F19" s="319"/>
      <c r="G19" s="142"/>
    </row>
    <row r="20" spans="1:7" ht="52.5" hidden="1" customHeight="1" x14ac:dyDescent="0.35">
      <c r="A20" s="289" t="s">
        <v>105</v>
      </c>
      <c r="B20" s="323" t="s">
        <v>212</v>
      </c>
      <c r="C20" s="290">
        <v>200</v>
      </c>
      <c r="D20" s="334" t="s">
        <v>106</v>
      </c>
      <c r="E20" s="291"/>
      <c r="F20" s="303">
        <v>3000</v>
      </c>
      <c r="G20" s="143">
        <v>3000</v>
      </c>
    </row>
    <row r="21" spans="1:7" ht="48" hidden="1" customHeight="1" x14ac:dyDescent="0.35">
      <c r="A21" s="289" t="s">
        <v>102</v>
      </c>
      <c r="B21" s="323" t="s">
        <v>212</v>
      </c>
      <c r="C21" s="290">
        <v>200</v>
      </c>
      <c r="D21" s="334" t="s">
        <v>103</v>
      </c>
      <c r="E21" s="291"/>
      <c r="F21" s="303"/>
      <c r="G21" s="143"/>
    </row>
    <row r="22" spans="1:7" ht="0.75" hidden="1" customHeight="1" x14ac:dyDescent="0.3">
      <c r="A22" s="286"/>
      <c r="B22" s="294"/>
      <c r="C22" s="287"/>
      <c r="D22" s="287"/>
      <c r="E22" s="288"/>
      <c r="F22" s="303">
        <v>3000</v>
      </c>
      <c r="G22" s="143">
        <v>3000</v>
      </c>
    </row>
    <row r="23" spans="1:7" ht="24" hidden="1" customHeight="1" x14ac:dyDescent="0.3">
      <c r="A23" s="286"/>
      <c r="B23" s="294"/>
      <c r="C23" s="287"/>
      <c r="D23" s="287"/>
      <c r="E23" s="288"/>
      <c r="F23" s="317"/>
      <c r="G23" s="146"/>
    </row>
    <row r="24" spans="1:7" ht="22.5" hidden="1" customHeight="1" x14ac:dyDescent="0.3">
      <c r="A24" s="286"/>
      <c r="B24" s="294"/>
      <c r="C24" s="287"/>
      <c r="D24" s="287"/>
      <c r="E24" s="288"/>
      <c r="F24" s="318"/>
      <c r="G24" s="144"/>
    </row>
    <row r="25" spans="1:7" ht="17.25" hidden="1" customHeight="1" x14ac:dyDescent="0.3">
      <c r="A25" s="286"/>
      <c r="B25" s="294"/>
      <c r="C25" s="287"/>
      <c r="D25" s="287"/>
      <c r="E25" s="288"/>
      <c r="F25" s="318"/>
      <c r="G25" s="144"/>
    </row>
    <row r="26" spans="1:7" ht="26.25" hidden="1" customHeight="1" x14ac:dyDescent="0.35">
      <c r="A26" s="289"/>
      <c r="B26" s="323"/>
      <c r="C26" s="293"/>
      <c r="D26" s="292"/>
      <c r="E26" s="291"/>
      <c r="F26" s="319">
        <f>F27+F31+F29</f>
        <v>358140</v>
      </c>
      <c r="G26" s="145">
        <f>G27+G31+G29</f>
        <v>295330</v>
      </c>
    </row>
    <row r="27" spans="1:7" ht="21" hidden="1" customHeight="1" x14ac:dyDescent="0.35">
      <c r="A27" s="289"/>
      <c r="B27" s="323"/>
      <c r="C27" s="293"/>
      <c r="D27" s="292"/>
      <c r="E27" s="291"/>
      <c r="F27" s="303">
        <f>F28</f>
        <v>301640</v>
      </c>
      <c r="G27" s="143">
        <f>G28</f>
        <v>240830</v>
      </c>
    </row>
    <row r="28" spans="1:7" ht="43.5" hidden="1" customHeight="1" x14ac:dyDescent="0.35">
      <c r="A28" s="289"/>
      <c r="B28" s="323"/>
      <c r="C28" s="293"/>
      <c r="D28" s="292"/>
      <c r="E28" s="291"/>
      <c r="F28" s="303">
        <v>301640</v>
      </c>
      <c r="G28" s="143">
        <v>240830</v>
      </c>
    </row>
    <row r="29" spans="1:7" ht="24" hidden="1" customHeight="1" x14ac:dyDescent="0.35">
      <c r="A29" s="289"/>
      <c r="B29" s="323"/>
      <c r="C29" s="293"/>
      <c r="D29" s="292"/>
      <c r="E29" s="291"/>
      <c r="F29" s="303">
        <f>F30</f>
        <v>54500</v>
      </c>
      <c r="G29" s="143">
        <f>G30</f>
        <v>52500</v>
      </c>
    </row>
    <row r="30" spans="1:7" ht="39.6" customHeight="1" x14ac:dyDescent="0.3">
      <c r="A30" s="294" t="s">
        <v>218</v>
      </c>
      <c r="B30" s="298" t="s">
        <v>219</v>
      </c>
      <c r="C30" s="298"/>
      <c r="D30" s="298"/>
      <c r="E30" s="288">
        <f>E31+E55+E84+E120+E125+E163</f>
        <v>16068910.49</v>
      </c>
      <c r="F30" s="303">
        <v>54500</v>
      </c>
      <c r="G30" s="143">
        <v>52500</v>
      </c>
    </row>
    <row r="31" spans="1:7" ht="45" x14ac:dyDescent="0.25">
      <c r="A31" s="312" t="s">
        <v>220</v>
      </c>
      <c r="B31" s="314" t="s">
        <v>221</v>
      </c>
      <c r="C31" s="314"/>
      <c r="D31" s="314"/>
      <c r="E31" s="315">
        <f>E32+E35+E43+E47+E51</f>
        <v>6489755.8100000005</v>
      </c>
      <c r="F31" s="303">
        <v>2000</v>
      </c>
      <c r="G31" s="143">
        <v>2000</v>
      </c>
    </row>
    <row r="32" spans="1:7" ht="45" x14ac:dyDescent="0.25">
      <c r="A32" s="340" t="s">
        <v>395</v>
      </c>
      <c r="B32" s="296" t="s">
        <v>396</v>
      </c>
      <c r="C32" s="296"/>
      <c r="D32" s="296"/>
      <c r="E32" s="315">
        <f>E33</f>
        <v>742756.07</v>
      </c>
      <c r="F32" s="319" t="e">
        <f>F34+F36+F40+#REF!+#REF!+F37</f>
        <v>#REF!</v>
      </c>
      <c r="G32" s="145" t="e">
        <f>G34+G36+G40+#REF!+#REF!+G37</f>
        <v>#REF!</v>
      </c>
    </row>
    <row r="33" spans="1:7" ht="124.5" customHeight="1" x14ac:dyDescent="0.25">
      <c r="A33" s="295" t="s">
        <v>215</v>
      </c>
      <c r="B33" s="296" t="s">
        <v>222</v>
      </c>
      <c r="C33" s="296" t="s">
        <v>216</v>
      </c>
      <c r="D33" s="296"/>
      <c r="E33" s="297">
        <f>E34</f>
        <v>742756.07</v>
      </c>
      <c r="F33" s="303">
        <f>F34</f>
        <v>813100</v>
      </c>
      <c r="G33" s="143">
        <f>G34</f>
        <v>814100</v>
      </c>
    </row>
    <row r="34" spans="1:7" ht="23.25" x14ac:dyDescent="0.25">
      <c r="A34" s="295" t="s">
        <v>113</v>
      </c>
      <c r="B34" s="296" t="s">
        <v>222</v>
      </c>
      <c r="C34" s="296" t="s">
        <v>216</v>
      </c>
      <c r="D34" s="296" t="s">
        <v>79</v>
      </c>
      <c r="E34" s="297">
        <v>742756.07</v>
      </c>
      <c r="F34" s="303">
        <v>813100</v>
      </c>
      <c r="G34" s="143">
        <v>814100</v>
      </c>
    </row>
    <row r="35" spans="1:7" ht="50.25" customHeight="1" x14ac:dyDescent="0.25">
      <c r="A35" s="340" t="s">
        <v>397</v>
      </c>
      <c r="B35" s="296" t="s">
        <v>398</v>
      </c>
      <c r="C35" s="296"/>
      <c r="D35" s="296"/>
      <c r="E35" s="315">
        <f>SUM(E39+E41+E36)</f>
        <v>5455100.7000000002</v>
      </c>
      <c r="F35" s="303">
        <v>3000</v>
      </c>
      <c r="G35" s="143">
        <v>3000</v>
      </c>
    </row>
    <row r="36" spans="1:7" ht="116.25" x14ac:dyDescent="0.25">
      <c r="A36" s="295" t="s">
        <v>215</v>
      </c>
      <c r="B36" s="296" t="s">
        <v>223</v>
      </c>
      <c r="C36" s="296" t="s">
        <v>216</v>
      </c>
      <c r="D36" s="296"/>
      <c r="E36" s="297">
        <f>E37</f>
        <v>4237870</v>
      </c>
      <c r="F36" s="303">
        <v>3000</v>
      </c>
      <c r="G36" s="143">
        <v>3000</v>
      </c>
    </row>
    <row r="37" spans="1:7" ht="53.45" customHeight="1" x14ac:dyDescent="0.25">
      <c r="A37" s="295" t="s">
        <v>224</v>
      </c>
      <c r="B37" s="296" t="s">
        <v>223</v>
      </c>
      <c r="C37" s="296" t="s">
        <v>216</v>
      </c>
      <c r="D37" s="296" t="s">
        <v>81</v>
      </c>
      <c r="E37" s="297">
        <v>4237870</v>
      </c>
      <c r="F37" s="303">
        <f>F38</f>
        <v>264700</v>
      </c>
      <c r="G37" s="143">
        <f>G38</f>
        <v>265700</v>
      </c>
    </row>
    <row r="38" spans="1:7" ht="23.25" x14ac:dyDescent="0.25">
      <c r="A38" s="295" t="s">
        <v>225</v>
      </c>
      <c r="B38" s="296" t="s">
        <v>226</v>
      </c>
      <c r="C38" s="296"/>
      <c r="D38" s="296"/>
      <c r="E38" s="297">
        <f>E39+E41</f>
        <v>1217230.7</v>
      </c>
      <c r="F38" s="303">
        <v>264700</v>
      </c>
      <c r="G38" s="143">
        <v>265700</v>
      </c>
    </row>
    <row r="39" spans="1:7" ht="46.5" x14ac:dyDescent="0.25">
      <c r="A39" s="289" t="s">
        <v>213</v>
      </c>
      <c r="B39" s="296" t="s">
        <v>226</v>
      </c>
      <c r="C39" s="296" t="s">
        <v>217</v>
      </c>
      <c r="D39" s="296"/>
      <c r="E39" s="297">
        <f>E40</f>
        <v>1204230.7</v>
      </c>
      <c r="F39" s="303">
        <f>F40</f>
        <v>135400</v>
      </c>
      <c r="G39" s="143">
        <f>G40</f>
        <v>134600</v>
      </c>
    </row>
    <row r="40" spans="1:7" ht="23.25" x14ac:dyDescent="0.25">
      <c r="A40" s="295" t="s">
        <v>224</v>
      </c>
      <c r="B40" s="296" t="s">
        <v>226</v>
      </c>
      <c r="C40" s="296" t="s">
        <v>217</v>
      </c>
      <c r="D40" s="296" t="s">
        <v>81</v>
      </c>
      <c r="E40" s="297">
        <v>1204230.7</v>
      </c>
      <c r="F40" s="303">
        <v>135400</v>
      </c>
      <c r="G40" s="143">
        <v>134600</v>
      </c>
    </row>
    <row r="41" spans="1:7" ht="23.25" x14ac:dyDescent="0.25">
      <c r="A41" s="324" t="s">
        <v>228</v>
      </c>
      <c r="B41" s="296" t="s">
        <v>314</v>
      </c>
      <c r="C41" s="296" t="s">
        <v>229</v>
      </c>
      <c r="D41" s="296"/>
      <c r="E41" s="297">
        <f>E42</f>
        <v>13000</v>
      </c>
      <c r="F41" s="303">
        <f>F42</f>
        <v>1000</v>
      </c>
      <c r="G41" s="143">
        <f>G42</f>
        <v>1000</v>
      </c>
    </row>
    <row r="42" spans="1:7" ht="23.25" x14ac:dyDescent="0.25">
      <c r="A42" s="295" t="s">
        <v>224</v>
      </c>
      <c r="B42" s="296" t="s">
        <v>314</v>
      </c>
      <c r="C42" s="296" t="s">
        <v>229</v>
      </c>
      <c r="D42" s="296" t="s">
        <v>81</v>
      </c>
      <c r="E42" s="297">
        <v>13000</v>
      </c>
      <c r="F42" s="303">
        <v>1000</v>
      </c>
      <c r="G42" s="143">
        <v>1000</v>
      </c>
    </row>
    <row r="43" spans="1:7" ht="71.25" hidden="1" customHeight="1" x14ac:dyDescent="0.3">
      <c r="A43" s="304" t="s">
        <v>332</v>
      </c>
      <c r="B43" s="314" t="s">
        <v>333</v>
      </c>
      <c r="C43" s="314"/>
      <c r="D43" s="314"/>
      <c r="E43" s="315">
        <f>E44</f>
        <v>0</v>
      </c>
      <c r="F43" s="303">
        <v>1000</v>
      </c>
      <c r="G43" s="143">
        <v>1000</v>
      </c>
    </row>
    <row r="44" spans="1:7" ht="90" hidden="1" x14ac:dyDescent="0.25">
      <c r="A44" s="286" t="s">
        <v>363</v>
      </c>
      <c r="B44" s="314" t="s">
        <v>334</v>
      </c>
      <c r="C44" s="314"/>
      <c r="D44" s="314"/>
      <c r="E44" s="315">
        <f>E45</f>
        <v>0</v>
      </c>
      <c r="F44" s="303">
        <f>F45</f>
        <v>1000</v>
      </c>
      <c r="G44" s="143">
        <f>G45</f>
        <v>1000</v>
      </c>
    </row>
    <row r="45" spans="1:7" ht="46.5" hidden="1" x14ac:dyDescent="0.25">
      <c r="A45" s="289" t="s">
        <v>213</v>
      </c>
      <c r="B45" s="314" t="s">
        <v>334</v>
      </c>
      <c r="C45" s="296" t="s">
        <v>217</v>
      </c>
      <c r="D45" s="296"/>
      <c r="E45" s="297">
        <f>E46</f>
        <v>0</v>
      </c>
      <c r="F45" s="303">
        <v>1000</v>
      </c>
      <c r="G45" s="143">
        <v>1000</v>
      </c>
    </row>
    <row r="46" spans="1:7" s="140" customFormat="1" ht="23.25" hidden="1" x14ac:dyDescent="0.25">
      <c r="A46" s="295" t="s">
        <v>185</v>
      </c>
      <c r="B46" s="314" t="s">
        <v>334</v>
      </c>
      <c r="C46" s="296" t="s">
        <v>217</v>
      </c>
      <c r="D46" s="296" t="s">
        <v>182</v>
      </c>
      <c r="E46" s="297">
        <v>0</v>
      </c>
      <c r="F46" s="319">
        <v>90700</v>
      </c>
      <c r="G46" s="142">
        <v>90700</v>
      </c>
    </row>
    <row r="47" spans="1:7" ht="33.75" customHeight="1" x14ac:dyDescent="0.3">
      <c r="A47" s="304" t="s">
        <v>335</v>
      </c>
      <c r="B47" s="314" t="s">
        <v>337</v>
      </c>
      <c r="C47" s="314"/>
      <c r="D47" s="314"/>
      <c r="E47" s="315">
        <f>E48</f>
        <v>291899.03999999998</v>
      </c>
      <c r="F47" s="303">
        <v>1000</v>
      </c>
      <c r="G47" s="143">
        <v>1000</v>
      </c>
    </row>
    <row r="48" spans="1:7" ht="67.5" x14ac:dyDescent="0.25">
      <c r="A48" s="306" t="s">
        <v>336</v>
      </c>
      <c r="B48" s="314" t="s">
        <v>338</v>
      </c>
      <c r="C48" s="314"/>
      <c r="D48" s="314"/>
      <c r="E48" s="315">
        <f>E49</f>
        <v>291899.03999999998</v>
      </c>
      <c r="F48" s="303">
        <f>F49</f>
        <v>1000</v>
      </c>
      <c r="G48" s="143">
        <f>G49</f>
        <v>1000</v>
      </c>
    </row>
    <row r="49" spans="1:7" ht="46.5" x14ac:dyDescent="0.25">
      <c r="A49" s="289" t="s">
        <v>213</v>
      </c>
      <c r="B49" s="314" t="s">
        <v>338</v>
      </c>
      <c r="C49" s="296" t="s">
        <v>339</v>
      </c>
      <c r="D49" s="296"/>
      <c r="E49" s="297">
        <f>E50</f>
        <v>291899.03999999998</v>
      </c>
      <c r="F49" s="303">
        <v>1000</v>
      </c>
      <c r="G49" s="143">
        <v>1000</v>
      </c>
    </row>
    <row r="50" spans="1:7" s="140" customFormat="1" ht="23.25" x14ac:dyDescent="0.25">
      <c r="A50" s="295" t="s">
        <v>168</v>
      </c>
      <c r="B50" s="314" t="s">
        <v>338</v>
      </c>
      <c r="C50" s="296" t="s">
        <v>339</v>
      </c>
      <c r="D50" s="296" t="s">
        <v>171</v>
      </c>
      <c r="E50" s="297">
        <v>291899.03999999998</v>
      </c>
      <c r="F50" s="319">
        <v>90700</v>
      </c>
      <c r="G50" s="142">
        <v>90700</v>
      </c>
    </row>
    <row r="51" spans="1:7" ht="1.5" customHeight="1" x14ac:dyDescent="0.25">
      <c r="A51" s="307" t="s">
        <v>340</v>
      </c>
      <c r="B51" s="314" t="s">
        <v>341</v>
      </c>
      <c r="C51" s="314"/>
      <c r="D51" s="314"/>
      <c r="E51" s="315">
        <f>E52</f>
        <v>0</v>
      </c>
      <c r="F51" s="303">
        <v>1000</v>
      </c>
      <c r="G51" s="143">
        <v>1000</v>
      </c>
    </row>
    <row r="52" spans="1:7" ht="90" hidden="1" x14ac:dyDescent="0.25">
      <c r="A52" s="286" t="s">
        <v>363</v>
      </c>
      <c r="B52" s="314" t="s">
        <v>342</v>
      </c>
      <c r="C52" s="314"/>
      <c r="D52" s="314"/>
      <c r="E52" s="315">
        <f>E53</f>
        <v>0</v>
      </c>
      <c r="F52" s="303">
        <f>F53</f>
        <v>1000</v>
      </c>
      <c r="G52" s="143">
        <f>G53</f>
        <v>1000</v>
      </c>
    </row>
    <row r="53" spans="1:7" ht="46.5" hidden="1" x14ac:dyDescent="0.25">
      <c r="A53" s="289" t="s">
        <v>213</v>
      </c>
      <c r="B53" s="314" t="s">
        <v>342</v>
      </c>
      <c r="C53" s="296" t="s">
        <v>217</v>
      </c>
      <c r="D53" s="296"/>
      <c r="E53" s="297">
        <f>E54</f>
        <v>0</v>
      </c>
      <c r="F53" s="303">
        <v>1000</v>
      </c>
      <c r="G53" s="143">
        <v>1000</v>
      </c>
    </row>
    <row r="54" spans="1:7" s="140" customFormat="1" ht="46.5" hidden="1" x14ac:dyDescent="0.25">
      <c r="A54" s="308" t="s">
        <v>209</v>
      </c>
      <c r="B54" s="314" t="s">
        <v>342</v>
      </c>
      <c r="C54" s="296" t="s">
        <v>217</v>
      </c>
      <c r="D54" s="296" t="s">
        <v>208</v>
      </c>
      <c r="E54" s="297">
        <v>0</v>
      </c>
      <c r="F54" s="319">
        <v>90700</v>
      </c>
      <c r="G54" s="142">
        <v>90700</v>
      </c>
    </row>
    <row r="55" spans="1:7" ht="45" x14ac:dyDescent="0.25">
      <c r="A55" s="325" t="s">
        <v>230</v>
      </c>
      <c r="B55" s="314" t="s">
        <v>231</v>
      </c>
      <c r="C55" s="314"/>
      <c r="D55" s="314"/>
      <c r="E55" s="315">
        <f>E62+E72+E76+E68</f>
        <v>5000</v>
      </c>
      <c r="F55" s="303" t="e">
        <f>#REF!</f>
        <v>#REF!</v>
      </c>
      <c r="G55" s="143" t="e">
        <f>#REF!</f>
        <v>#REF!</v>
      </c>
    </row>
    <row r="56" spans="1:7" s="140" customFormat="1" ht="25.5" hidden="1" customHeight="1" x14ac:dyDescent="0.25">
      <c r="A56" s="326" t="s">
        <v>236</v>
      </c>
      <c r="B56" s="314" t="s">
        <v>237</v>
      </c>
      <c r="C56" s="314"/>
      <c r="D56" s="314"/>
      <c r="E56" s="315">
        <f>E57+E60+E77</f>
        <v>10000</v>
      </c>
      <c r="F56" s="319">
        <v>0</v>
      </c>
      <c r="G56" s="142">
        <v>0</v>
      </c>
    </row>
    <row r="57" spans="1:7" ht="45" hidden="1" x14ac:dyDescent="0.25">
      <c r="A57" s="312" t="s">
        <v>238</v>
      </c>
      <c r="B57" s="314" t="s">
        <v>239</v>
      </c>
      <c r="C57" s="314"/>
      <c r="D57" s="314"/>
      <c r="E57" s="315">
        <f>E58</f>
        <v>0</v>
      </c>
      <c r="F57" s="319">
        <f>F58+F76+F77+F61</f>
        <v>166000</v>
      </c>
      <c r="G57" s="145">
        <f>G58+G76+G77+G61</f>
        <v>172450</v>
      </c>
    </row>
    <row r="58" spans="1:7" ht="116.25" hidden="1" x14ac:dyDescent="0.25">
      <c r="A58" s="289" t="s">
        <v>215</v>
      </c>
      <c r="B58" s="296" t="s">
        <v>239</v>
      </c>
      <c r="C58" s="296" t="s">
        <v>216</v>
      </c>
      <c r="D58" s="296"/>
      <c r="E58" s="297">
        <f>E59</f>
        <v>0</v>
      </c>
      <c r="F58" s="303">
        <f>F59</f>
        <v>120000</v>
      </c>
      <c r="G58" s="143">
        <f>G59</f>
        <v>128000</v>
      </c>
    </row>
    <row r="59" spans="1:7" ht="23.25" hidden="1" x14ac:dyDescent="0.25">
      <c r="A59" s="295" t="s">
        <v>90</v>
      </c>
      <c r="B59" s="296" t="s">
        <v>239</v>
      </c>
      <c r="C59" s="296" t="s">
        <v>216</v>
      </c>
      <c r="D59" s="296" t="s">
        <v>240</v>
      </c>
      <c r="E59" s="297"/>
      <c r="F59" s="303">
        <v>120000</v>
      </c>
      <c r="G59" s="143">
        <v>128000</v>
      </c>
    </row>
    <row r="60" spans="1:7" ht="45" hidden="1" x14ac:dyDescent="0.25">
      <c r="A60" s="312" t="s">
        <v>241</v>
      </c>
      <c r="B60" s="314" t="s">
        <v>242</v>
      </c>
      <c r="C60" s="314"/>
      <c r="D60" s="314"/>
      <c r="E60" s="315">
        <f>E61</f>
        <v>5000</v>
      </c>
      <c r="F60" s="303">
        <f>F61</f>
        <v>36000</v>
      </c>
      <c r="G60" s="143">
        <f>G61</f>
        <v>36450</v>
      </c>
    </row>
    <row r="61" spans="1:7" ht="46.5" hidden="1" x14ac:dyDescent="0.25">
      <c r="A61" s="324" t="s">
        <v>227</v>
      </c>
      <c r="B61" s="296" t="s">
        <v>242</v>
      </c>
      <c r="C61" s="296" t="s">
        <v>217</v>
      </c>
      <c r="D61" s="296"/>
      <c r="E61" s="297">
        <f>E76</f>
        <v>5000</v>
      </c>
      <c r="F61" s="303">
        <v>36000</v>
      </c>
      <c r="G61" s="143">
        <v>36450</v>
      </c>
    </row>
    <row r="62" spans="1:7" ht="1.5" customHeight="1" x14ac:dyDescent="0.25">
      <c r="A62" s="325" t="s">
        <v>316</v>
      </c>
      <c r="B62" s="314" t="s">
        <v>315</v>
      </c>
      <c r="C62" s="314"/>
      <c r="D62" s="314"/>
      <c r="E62" s="315">
        <f>E63+E66</f>
        <v>0</v>
      </c>
      <c r="F62" s="303">
        <v>1000</v>
      </c>
      <c r="G62" s="143">
        <v>1000</v>
      </c>
    </row>
    <row r="63" spans="1:7" ht="90" hidden="1" x14ac:dyDescent="0.25">
      <c r="A63" s="286" t="s">
        <v>363</v>
      </c>
      <c r="B63" s="314" t="s">
        <v>317</v>
      </c>
      <c r="C63" s="314"/>
      <c r="D63" s="314"/>
      <c r="E63" s="315">
        <f>E64</f>
        <v>0</v>
      </c>
      <c r="F63" s="303">
        <f>F64</f>
        <v>1000</v>
      </c>
      <c r="G63" s="143">
        <f>G64</f>
        <v>1000</v>
      </c>
    </row>
    <row r="64" spans="1:7" ht="46.5" hidden="1" x14ac:dyDescent="0.25">
      <c r="A64" s="289" t="s">
        <v>213</v>
      </c>
      <c r="B64" s="296" t="s">
        <v>317</v>
      </c>
      <c r="C64" s="296" t="s">
        <v>217</v>
      </c>
      <c r="D64" s="296"/>
      <c r="E64" s="297">
        <f>E65</f>
        <v>0</v>
      </c>
      <c r="F64" s="303">
        <v>1000</v>
      </c>
      <c r="G64" s="143">
        <v>1000</v>
      </c>
    </row>
    <row r="65" spans="1:7" s="140" customFormat="1" ht="69" hidden="1" customHeight="1" x14ac:dyDescent="0.25">
      <c r="A65" s="295" t="s">
        <v>364</v>
      </c>
      <c r="B65" s="296" t="s">
        <v>317</v>
      </c>
      <c r="C65" s="296" t="s">
        <v>217</v>
      </c>
      <c r="D65" s="296" t="s">
        <v>91</v>
      </c>
      <c r="E65" s="297">
        <v>0</v>
      </c>
      <c r="F65" s="319">
        <v>90700</v>
      </c>
      <c r="G65" s="142">
        <v>90700</v>
      </c>
    </row>
    <row r="66" spans="1:7" ht="23.25" hidden="1" x14ac:dyDescent="0.25">
      <c r="A66" s="324" t="s">
        <v>228</v>
      </c>
      <c r="B66" s="296" t="s">
        <v>317</v>
      </c>
      <c r="C66" s="296" t="s">
        <v>229</v>
      </c>
      <c r="D66" s="296"/>
      <c r="E66" s="297">
        <f>E67</f>
        <v>0</v>
      </c>
      <c r="F66" s="303">
        <f>F67</f>
        <v>1000</v>
      </c>
      <c r="G66" s="143">
        <f>G67</f>
        <v>1000</v>
      </c>
    </row>
    <row r="67" spans="1:7" ht="77.25" hidden="1" customHeight="1" x14ac:dyDescent="0.25">
      <c r="A67" s="295" t="s">
        <v>364</v>
      </c>
      <c r="B67" s="296" t="s">
        <v>317</v>
      </c>
      <c r="C67" s="296" t="s">
        <v>229</v>
      </c>
      <c r="D67" s="296" t="s">
        <v>91</v>
      </c>
      <c r="E67" s="297">
        <v>0</v>
      </c>
      <c r="F67" s="303">
        <v>1000</v>
      </c>
      <c r="G67" s="143">
        <v>1000</v>
      </c>
    </row>
    <row r="68" spans="1:7" ht="2.25" customHeight="1" x14ac:dyDescent="0.25">
      <c r="A68" s="325" t="s">
        <v>232</v>
      </c>
      <c r="B68" s="314" t="s">
        <v>233</v>
      </c>
      <c r="C68" s="314"/>
      <c r="D68" s="314"/>
      <c r="E68" s="315">
        <f>E69</f>
        <v>0</v>
      </c>
      <c r="F68" s="303">
        <v>1000</v>
      </c>
      <c r="G68" s="143">
        <v>1000</v>
      </c>
    </row>
    <row r="69" spans="1:7" ht="90" hidden="1" x14ac:dyDescent="0.25">
      <c r="A69" s="286" t="s">
        <v>363</v>
      </c>
      <c r="B69" s="314" t="s">
        <v>235</v>
      </c>
      <c r="C69" s="314"/>
      <c r="D69" s="314"/>
      <c r="E69" s="315">
        <f>E70</f>
        <v>0</v>
      </c>
      <c r="F69" s="303">
        <f>F70</f>
        <v>1000</v>
      </c>
      <c r="G69" s="143">
        <f>G70</f>
        <v>1000</v>
      </c>
    </row>
    <row r="70" spans="1:7" ht="46.5" hidden="1" x14ac:dyDescent="0.25">
      <c r="A70" s="289" t="s">
        <v>213</v>
      </c>
      <c r="B70" s="296" t="s">
        <v>235</v>
      </c>
      <c r="C70" s="296" t="s">
        <v>217</v>
      </c>
      <c r="D70" s="296"/>
      <c r="E70" s="297">
        <f>E71</f>
        <v>0</v>
      </c>
      <c r="F70" s="303">
        <v>1000</v>
      </c>
      <c r="G70" s="143">
        <v>1000</v>
      </c>
    </row>
    <row r="71" spans="1:7" s="140" customFormat="1" ht="23.25" hidden="1" x14ac:dyDescent="0.25">
      <c r="A71" s="295" t="s">
        <v>360</v>
      </c>
      <c r="B71" s="296" t="s">
        <v>235</v>
      </c>
      <c r="C71" s="296" t="s">
        <v>217</v>
      </c>
      <c r="D71" s="296" t="s">
        <v>89</v>
      </c>
      <c r="E71" s="297">
        <v>0</v>
      </c>
      <c r="F71" s="319">
        <v>90700</v>
      </c>
      <c r="G71" s="142">
        <v>90700</v>
      </c>
    </row>
    <row r="72" spans="1:7" ht="45" hidden="1" x14ac:dyDescent="0.25">
      <c r="A72" s="325" t="s">
        <v>320</v>
      </c>
      <c r="B72" s="314" t="s">
        <v>318</v>
      </c>
      <c r="C72" s="314"/>
      <c r="D72" s="314"/>
      <c r="E72" s="315">
        <f>E73</f>
        <v>0</v>
      </c>
      <c r="F72" s="303">
        <v>1000</v>
      </c>
      <c r="G72" s="143">
        <v>1000</v>
      </c>
    </row>
    <row r="73" spans="1:7" ht="90" hidden="1" x14ac:dyDescent="0.25">
      <c r="A73" s="286" t="s">
        <v>363</v>
      </c>
      <c r="B73" s="314" t="s">
        <v>319</v>
      </c>
      <c r="C73" s="314"/>
      <c r="D73" s="314"/>
      <c r="E73" s="315">
        <f>E74</f>
        <v>0</v>
      </c>
      <c r="F73" s="303">
        <f>F74</f>
        <v>1000</v>
      </c>
      <c r="G73" s="143">
        <f>G74</f>
        <v>1000</v>
      </c>
    </row>
    <row r="74" spans="1:7" ht="46.5" hidden="1" x14ac:dyDescent="0.25">
      <c r="A74" s="289" t="s">
        <v>213</v>
      </c>
      <c r="B74" s="296" t="s">
        <v>319</v>
      </c>
      <c r="C74" s="296" t="s">
        <v>217</v>
      </c>
      <c r="D74" s="296"/>
      <c r="E74" s="297">
        <v>0</v>
      </c>
      <c r="F74" s="303">
        <v>1000</v>
      </c>
      <c r="G74" s="143">
        <v>1000</v>
      </c>
    </row>
    <row r="75" spans="1:7" s="140" customFormat="1" ht="23.25" hidden="1" x14ac:dyDescent="0.25">
      <c r="A75" s="295" t="s">
        <v>254</v>
      </c>
      <c r="B75" s="296" t="s">
        <v>319</v>
      </c>
      <c r="C75" s="296" t="s">
        <v>217</v>
      </c>
      <c r="D75" s="296" t="s">
        <v>95</v>
      </c>
      <c r="E75" s="297">
        <v>0</v>
      </c>
      <c r="F75" s="319">
        <v>90700</v>
      </c>
      <c r="G75" s="142">
        <v>90700</v>
      </c>
    </row>
    <row r="76" spans="1:7" ht="48.75" customHeight="1" x14ac:dyDescent="0.25">
      <c r="A76" s="312" t="s">
        <v>321</v>
      </c>
      <c r="B76" s="314" t="s">
        <v>237</v>
      </c>
      <c r="C76" s="296"/>
      <c r="D76" s="296"/>
      <c r="E76" s="315">
        <f>E77</f>
        <v>5000</v>
      </c>
      <c r="F76" s="303">
        <v>1000</v>
      </c>
      <c r="G76" s="143">
        <v>1000</v>
      </c>
    </row>
    <row r="77" spans="1:7" ht="90" x14ac:dyDescent="0.25">
      <c r="A77" s="286" t="s">
        <v>363</v>
      </c>
      <c r="B77" s="314" t="s">
        <v>243</v>
      </c>
      <c r="C77" s="314"/>
      <c r="D77" s="314"/>
      <c r="E77" s="315">
        <f>E78</f>
        <v>5000</v>
      </c>
      <c r="F77" s="303">
        <v>9000</v>
      </c>
      <c r="G77" s="143">
        <f>G78</f>
        <v>7000</v>
      </c>
    </row>
    <row r="78" spans="1:7" ht="46.5" x14ac:dyDescent="0.25">
      <c r="A78" s="289" t="s">
        <v>213</v>
      </c>
      <c r="B78" s="296" t="s">
        <v>243</v>
      </c>
      <c r="C78" s="296" t="s">
        <v>217</v>
      </c>
      <c r="D78" s="296"/>
      <c r="E78" s="297">
        <f>E79</f>
        <v>5000</v>
      </c>
      <c r="F78" s="303">
        <v>9000</v>
      </c>
      <c r="G78" s="143">
        <v>7000</v>
      </c>
    </row>
    <row r="79" spans="1:7" ht="81.75" customHeight="1" x14ac:dyDescent="0.25">
      <c r="A79" s="295" t="s">
        <v>364</v>
      </c>
      <c r="B79" s="296" t="s">
        <v>243</v>
      </c>
      <c r="C79" s="296" t="s">
        <v>217</v>
      </c>
      <c r="D79" s="296" t="s">
        <v>91</v>
      </c>
      <c r="E79" s="297">
        <v>5000</v>
      </c>
      <c r="F79" s="303">
        <f>F80</f>
        <v>1000</v>
      </c>
      <c r="G79" s="143">
        <f>G80</f>
        <v>1000</v>
      </c>
    </row>
    <row r="80" spans="1:7" ht="45" hidden="1" x14ac:dyDescent="0.25">
      <c r="A80" s="326" t="s">
        <v>244</v>
      </c>
      <c r="B80" s="314" t="s">
        <v>245</v>
      </c>
      <c r="C80" s="314"/>
      <c r="D80" s="314"/>
      <c r="E80" s="315">
        <f>E82</f>
        <v>0</v>
      </c>
      <c r="F80" s="303">
        <v>1000</v>
      </c>
      <c r="G80" s="143">
        <v>1000</v>
      </c>
    </row>
    <row r="81" spans="1:7" ht="90" hidden="1" x14ac:dyDescent="0.25">
      <c r="A81" s="286" t="s">
        <v>234</v>
      </c>
      <c r="B81" s="314" t="s">
        <v>246</v>
      </c>
      <c r="C81" s="314"/>
      <c r="D81" s="314"/>
      <c r="E81" s="315">
        <f>E82</f>
        <v>0</v>
      </c>
      <c r="F81" s="303"/>
      <c r="G81" s="143"/>
    </row>
    <row r="82" spans="1:7" ht="46.5" hidden="1" x14ac:dyDescent="0.25">
      <c r="A82" s="324" t="s">
        <v>227</v>
      </c>
      <c r="B82" s="296" t="s">
        <v>246</v>
      </c>
      <c r="C82" s="296" t="s">
        <v>217</v>
      </c>
      <c r="D82" s="296"/>
      <c r="E82" s="297">
        <f>E83</f>
        <v>0</v>
      </c>
      <c r="F82" s="303"/>
      <c r="G82" s="143"/>
    </row>
    <row r="83" spans="1:7" ht="46.5" hidden="1" x14ac:dyDescent="0.25">
      <c r="A83" s="295" t="s">
        <v>247</v>
      </c>
      <c r="B83" s="296" t="s">
        <v>246</v>
      </c>
      <c r="C83" s="296" t="s">
        <v>217</v>
      </c>
      <c r="D83" s="296" t="s">
        <v>248</v>
      </c>
      <c r="E83" s="297"/>
      <c r="F83" s="303"/>
      <c r="G83" s="143"/>
    </row>
    <row r="84" spans="1:7" ht="45" x14ac:dyDescent="0.25">
      <c r="A84" s="326" t="s">
        <v>249</v>
      </c>
      <c r="B84" s="314" t="s">
        <v>250</v>
      </c>
      <c r="C84" s="314"/>
      <c r="D84" s="314"/>
      <c r="E84" s="315">
        <f>E85+E116</f>
        <v>842966.35</v>
      </c>
      <c r="F84" s="303"/>
      <c r="G84" s="143"/>
    </row>
    <row r="85" spans="1:7" ht="45" x14ac:dyDescent="0.25">
      <c r="A85" s="326" t="s">
        <v>251</v>
      </c>
      <c r="B85" s="314" t="s">
        <v>252</v>
      </c>
      <c r="C85" s="314"/>
      <c r="D85" s="314"/>
      <c r="E85" s="315">
        <f>E86+E96+E106</f>
        <v>842966.35</v>
      </c>
      <c r="F85" s="319">
        <f>F87+F119+F116</f>
        <v>80180</v>
      </c>
      <c r="G85" s="145">
        <f>G87+G119+G116</f>
        <v>80200</v>
      </c>
    </row>
    <row r="86" spans="1:7" ht="90" x14ac:dyDescent="0.25">
      <c r="A86" s="286" t="s">
        <v>363</v>
      </c>
      <c r="B86" s="314" t="s">
        <v>253</v>
      </c>
      <c r="C86" s="314"/>
      <c r="D86" s="314"/>
      <c r="E86" s="315">
        <f>E87</f>
        <v>798466.35</v>
      </c>
      <c r="F86" s="303">
        <f>F87+F116+F119</f>
        <v>80180</v>
      </c>
      <c r="G86" s="143">
        <v>80200</v>
      </c>
    </row>
    <row r="87" spans="1:7" ht="58.5" customHeight="1" x14ac:dyDescent="0.25">
      <c r="A87" s="324" t="s">
        <v>365</v>
      </c>
      <c r="B87" s="296" t="s">
        <v>253</v>
      </c>
      <c r="C87" s="296" t="s">
        <v>217</v>
      </c>
      <c r="D87" s="296"/>
      <c r="E87" s="297">
        <f>E95</f>
        <v>798466.35</v>
      </c>
      <c r="F87" s="303">
        <v>60000</v>
      </c>
      <c r="G87" s="143">
        <v>60000</v>
      </c>
    </row>
    <row r="88" spans="1:7" ht="16.5" hidden="1" customHeight="1" thickBot="1" x14ac:dyDescent="0.3">
      <c r="A88" s="295" t="s">
        <v>254</v>
      </c>
      <c r="B88" s="296" t="s">
        <v>253</v>
      </c>
      <c r="C88" s="296" t="s">
        <v>217</v>
      </c>
      <c r="D88" s="296" t="s">
        <v>95</v>
      </c>
      <c r="E88" s="297">
        <v>1247500</v>
      </c>
      <c r="F88" s="303"/>
      <c r="G88" s="143"/>
    </row>
    <row r="89" spans="1:7" ht="63.75" hidden="1" customHeight="1" thickBot="1" x14ac:dyDescent="0.3">
      <c r="A89" s="286" t="s">
        <v>234</v>
      </c>
      <c r="B89" s="314" t="s">
        <v>255</v>
      </c>
      <c r="C89" s="314"/>
      <c r="D89" s="314"/>
      <c r="E89" s="315">
        <f>E90</f>
        <v>100000</v>
      </c>
      <c r="F89" s="303"/>
      <c r="G89" s="143"/>
    </row>
    <row r="90" spans="1:7" ht="16.5" hidden="1" customHeight="1" thickBot="1" x14ac:dyDescent="0.3">
      <c r="A90" s="324" t="s">
        <v>227</v>
      </c>
      <c r="B90" s="296" t="s">
        <v>255</v>
      </c>
      <c r="C90" s="296" t="s">
        <v>217</v>
      </c>
      <c r="D90" s="296"/>
      <c r="E90" s="297">
        <f>E91</f>
        <v>100000</v>
      </c>
      <c r="F90" s="317"/>
      <c r="G90" s="146"/>
    </row>
    <row r="91" spans="1:7" ht="16.5" hidden="1" customHeight="1" thickBot="1" x14ac:dyDescent="0.3">
      <c r="A91" s="295" t="s">
        <v>254</v>
      </c>
      <c r="B91" s="296" t="s">
        <v>255</v>
      </c>
      <c r="C91" s="296" t="s">
        <v>217</v>
      </c>
      <c r="D91" s="296" t="s">
        <v>95</v>
      </c>
      <c r="E91" s="297">
        <v>100000</v>
      </c>
      <c r="F91" s="303"/>
      <c r="G91" s="143"/>
    </row>
    <row r="92" spans="1:7" ht="16.5" hidden="1" customHeight="1" thickBot="1" x14ac:dyDescent="0.3">
      <c r="A92" s="326" t="s">
        <v>256</v>
      </c>
      <c r="B92" s="314" t="s">
        <v>257</v>
      </c>
      <c r="C92" s="314"/>
      <c r="D92" s="314"/>
      <c r="E92" s="315">
        <f>E94</f>
        <v>798466.35</v>
      </c>
      <c r="F92" s="303"/>
      <c r="G92" s="143"/>
    </row>
    <row r="93" spans="1:7" ht="63.75" hidden="1" customHeight="1" thickBot="1" x14ac:dyDescent="0.3">
      <c r="A93" s="286" t="s">
        <v>234</v>
      </c>
      <c r="B93" s="314" t="s">
        <v>258</v>
      </c>
      <c r="C93" s="314"/>
      <c r="D93" s="314"/>
      <c r="E93" s="315">
        <f>E94</f>
        <v>798466.35</v>
      </c>
      <c r="F93" s="319"/>
      <c r="G93" s="142"/>
    </row>
    <row r="94" spans="1:7" ht="16.5" hidden="1" customHeight="1" thickBot="1" x14ac:dyDescent="0.3">
      <c r="A94" s="324" t="s">
        <v>227</v>
      </c>
      <c r="B94" s="296" t="s">
        <v>258</v>
      </c>
      <c r="C94" s="296" t="s">
        <v>217</v>
      </c>
      <c r="D94" s="296"/>
      <c r="E94" s="297">
        <f>E95</f>
        <v>798466.35</v>
      </c>
      <c r="F94" s="303"/>
      <c r="G94" s="143"/>
    </row>
    <row r="95" spans="1:7" ht="39" customHeight="1" x14ac:dyDescent="0.25">
      <c r="A95" s="295" t="s">
        <v>254</v>
      </c>
      <c r="B95" s="296" t="s">
        <v>253</v>
      </c>
      <c r="C95" s="296" t="s">
        <v>217</v>
      </c>
      <c r="D95" s="296" t="s">
        <v>95</v>
      </c>
      <c r="E95" s="297">
        <v>798466.35</v>
      </c>
      <c r="F95" s="303"/>
      <c r="G95" s="143"/>
    </row>
    <row r="96" spans="1:7" ht="0.75" customHeight="1" x14ac:dyDescent="0.25">
      <c r="A96" s="286" t="s">
        <v>363</v>
      </c>
      <c r="B96" s="314" t="s">
        <v>255</v>
      </c>
      <c r="C96" s="314"/>
      <c r="D96" s="314"/>
      <c r="E96" s="315">
        <f>E97</f>
        <v>0</v>
      </c>
      <c r="F96" s="303">
        <f>F97+F127+F134</f>
        <v>66000</v>
      </c>
      <c r="G96" s="143">
        <v>80200</v>
      </c>
    </row>
    <row r="97" spans="1:7" ht="49.5" hidden="1" customHeight="1" x14ac:dyDescent="0.25">
      <c r="A97" s="324" t="s">
        <v>365</v>
      </c>
      <c r="B97" s="296" t="s">
        <v>255</v>
      </c>
      <c r="C97" s="296" t="s">
        <v>217</v>
      </c>
      <c r="D97" s="296"/>
      <c r="E97" s="297">
        <f>E105</f>
        <v>0</v>
      </c>
      <c r="F97" s="303">
        <v>60000</v>
      </c>
      <c r="G97" s="143">
        <v>60000</v>
      </c>
    </row>
    <row r="98" spans="1:7" ht="16.5" hidden="1" customHeight="1" thickBot="1" x14ac:dyDescent="0.3">
      <c r="A98" s="295" t="s">
        <v>254</v>
      </c>
      <c r="B98" s="296" t="s">
        <v>253</v>
      </c>
      <c r="C98" s="296" t="s">
        <v>217</v>
      </c>
      <c r="D98" s="296" t="s">
        <v>95</v>
      </c>
      <c r="E98" s="297">
        <v>1247500</v>
      </c>
      <c r="F98" s="303"/>
      <c r="G98" s="143"/>
    </row>
    <row r="99" spans="1:7" ht="63.75" hidden="1" customHeight="1" thickBot="1" x14ac:dyDescent="0.3">
      <c r="A99" s="286" t="s">
        <v>234</v>
      </c>
      <c r="B99" s="314" t="s">
        <v>255</v>
      </c>
      <c r="C99" s="314"/>
      <c r="D99" s="314"/>
      <c r="E99" s="315">
        <f>E100</f>
        <v>100000</v>
      </c>
      <c r="F99" s="303"/>
      <c r="G99" s="143"/>
    </row>
    <row r="100" spans="1:7" ht="16.5" hidden="1" customHeight="1" thickBot="1" x14ac:dyDescent="0.3">
      <c r="A100" s="324" t="s">
        <v>227</v>
      </c>
      <c r="B100" s="296" t="s">
        <v>255</v>
      </c>
      <c r="C100" s="296" t="s">
        <v>217</v>
      </c>
      <c r="D100" s="296"/>
      <c r="E100" s="297">
        <f>E101</f>
        <v>100000</v>
      </c>
      <c r="F100" s="317"/>
      <c r="G100" s="146"/>
    </row>
    <row r="101" spans="1:7" ht="16.5" hidden="1" customHeight="1" thickBot="1" x14ac:dyDescent="0.3">
      <c r="A101" s="295" t="s">
        <v>254</v>
      </c>
      <c r="B101" s="296" t="s">
        <v>255</v>
      </c>
      <c r="C101" s="296" t="s">
        <v>217</v>
      </c>
      <c r="D101" s="296" t="s">
        <v>95</v>
      </c>
      <c r="E101" s="297">
        <v>100000</v>
      </c>
      <c r="F101" s="303"/>
      <c r="G101" s="143"/>
    </row>
    <row r="102" spans="1:7" ht="16.5" hidden="1" customHeight="1" thickBot="1" x14ac:dyDescent="0.3">
      <c r="A102" s="326" t="s">
        <v>256</v>
      </c>
      <c r="B102" s="314" t="s">
        <v>257</v>
      </c>
      <c r="C102" s="314"/>
      <c r="D102" s="314"/>
      <c r="E102" s="315">
        <f>E104</f>
        <v>0</v>
      </c>
      <c r="F102" s="303"/>
      <c r="G102" s="143"/>
    </row>
    <row r="103" spans="1:7" ht="63.75" hidden="1" customHeight="1" thickBot="1" x14ac:dyDescent="0.3">
      <c r="A103" s="286" t="s">
        <v>234</v>
      </c>
      <c r="B103" s="314" t="s">
        <v>258</v>
      </c>
      <c r="C103" s="314"/>
      <c r="D103" s="314"/>
      <c r="E103" s="315">
        <f>E104</f>
        <v>0</v>
      </c>
      <c r="F103" s="319"/>
      <c r="G103" s="142"/>
    </row>
    <row r="104" spans="1:7" ht="16.5" hidden="1" customHeight="1" thickBot="1" x14ac:dyDescent="0.3">
      <c r="A104" s="324" t="s">
        <v>227</v>
      </c>
      <c r="B104" s="296" t="s">
        <v>258</v>
      </c>
      <c r="C104" s="296" t="s">
        <v>217</v>
      </c>
      <c r="D104" s="296"/>
      <c r="E104" s="297">
        <f>E105</f>
        <v>0</v>
      </c>
      <c r="F104" s="303"/>
      <c r="G104" s="143"/>
    </row>
    <row r="105" spans="1:7" ht="39" hidden="1" customHeight="1" x14ac:dyDescent="0.25">
      <c r="A105" s="295" t="s">
        <v>254</v>
      </c>
      <c r="B105" s="296" t="s">
        <v>255</v>
      </c>
      <c r="C105" s="296" t="s">
        <v>217</v>
      </c>
      <c r="D105" s="296" t="s">
        <v>95</v>
      </c>
      <c r="E105" s="297">
        <v>0</v>
      </c>
      <c r="F105" s="303"/>
      <c r="G105" s="143"/>
    </row>
    <row r="106" spans="1:7" ht="90" x14ac:dyDescent="0.25">
      <c r="A106" s="286" t="s">
        <v>363</v>
      </c>
      <c r="B106" s="314" t="s">
        <v>323</v>
      </c>
      <c r="C106" s="314"/>
      <c r="D106" s="314"/>
      <c r="E106" s="315">
        <f>E107</f>
        <v>44500</v>
      </c>
      <c r="F106" s="303">
        <f>F107+F141+F144</f>
        <v>410000</v>
      </c>
      <c r="G106" s="143">
        <v>80200</v>
      </c>
    </row>
    <row r="107" spans="1:7" ht="57" customHeight="1" x14ac:dyDescent="0.25">
      <c r="A107" s="324" t="s">
        <v>365</v>
      </c>
      <c r="B107" s="296" t="s">
        <v>323</v>
      </c>
      <c r="C107" s="296" t="s">
        <v>217</v>
      </c>
      <c r="D107" s="296"/>
      <c r="E107" s="297">
        <f>E115</f>
        <v>44500</v>
      </c>
      <c r="F107" s="303">
        <v>60000</v>
      </c>
      <c r="G107" s="143">
        <v>60000</v>
      </c>
    </row>
    <row r="108" spans="1:7" ht="16.5" hidden="1" customHeight="1" thickBot="1" x14ac:dyDescent="0.3">
      <c r="A108" s="295" t="s">
        <v>254</v>
      </c>
      <c r="B108" s="296" t="s">
        <v>253</v>
      </c>
      <c r="C108" s="296" t="s">
        <v>217</v>
      </c>
      <c r="D108" s="296" t="s">
        <v>95</v>
      </c>
      <c r="E108" s="297">
        <v>1247500</v>
      </c>
      <c r="F108" s="303"/>
      <c r="G108" s="143"/>
    </row>
    <row r="109" spans="1:7" ht="63.75" hidden="1" customHeight="1" thickBot="1" x14ac:dyDescent="0.3">
      <c r="A109" s="286" t="s">
        <v>234</v>
      </c>
      <c r="B109" s="314" t="s">
        <v>255</v>
      </c>
      <c r="C109" s="314"/>
      <c r="D109" s="314"/>
      <c r="E109" s="315">
        <f>E110</f>
        <v>100000</v>
      </c>
      <c r="F109" s="303"/>
      <c r="G109" s="143"/>
    </row>
    <row r="110" spans="1:7" ht="16.5" hidden="1" customHeight="1" thickBot="1" x14ac:dyDescent="0.3">
      <c r="A110" s="324" t="s">
        <v>227</v>
      </c>
      <c r="B110" s="296" t="s">
        <v>255</v>
      </c>
      <c r="C110" s="296" t="s">
        <v>217</v>
      </c>
      <c r="D110" s="296"/>
      <c r="E110" s="297">
        <f>E111</f>
        <v>100000</v>
      </c>
      <c r="F110" s="317"/>
      <c r="G110" s="146"/>
    </row>
    <row r="111" spans="1:7" ht="16.5" hidden="1" customHeight="1" thickBot="1" x14ac:dyDescent="0.3">
      <c r="A111" s="295" t="s">
        <v>254</v>
      </c>
      <c r="B111" s="296" t="s">
        <v>255</v>
      </c>
      <c r="C111" s="296" t="s">
        <v>217</v>
      </c>
      <c r="D111" s="296" t="s">
        <v>95</v>
      </c>
      <c r="E111" s="297">
        <v>100000</v>
      </c>
      <c r="F111" s="303"/>
      <c r="G111" s="143"/>
    </row>
    <row r="112" spans="1:7" ht="16.5" hidden="1" customHeight="1" thickBot="1" x14ac:dyDescent="0.3">
      <c r="A112" s="326" t="s">
        <v>256</v>
      </c>
      <c r="B112" s="314" t="s">
        <v>257</v>
      </c>
      <c r="C112" s="314"/>
      <c r="D112" s="314"/>
      <c r="E112" s="315">
        <f>E114</f>
        <v>44500</v>
      </c>
      <c r="F112" s="303"/>
      <c r="G112" s="143"/>
    </row>
    <row r="113" spans="1:7" ht="63.75" hidden="1" customHeight="1" thickBot="1" x14ac:dyDescent="0.3">
      <c r="A113" s="286" t="s">
        <v>234</v>
      </c>
      <c r="B113" s="314" t="s">
        <v>258</v>
      </c>
      <c r="C113" s="314"/>
      <c r="D113" s="314"/>
      <c r="E113" s="315">
        <f>E114</f>
        <v>44500</v>
      </c>
      <c r="F113" s="319"/>
      <c r="G113" s="142"/>
    </row>
    <row r="114" spans="1:7" ht="16.5" hidden="1" customHeight="1" thickBot="1" x14ac:dyDescent="0.3">
      <c r="A114" s="324" t="s">
        <v>227</v>
      </c>
      <c r="B114" s="296" t="s">
        <v>258</v>
      </c>
      <c r="C114" s="296" t="s">
        <v>217</v>
      </c>
      <c r="D114" s="296"/>
      <c r="E114" s="297">
        <f>E115</f>
        <v>44500</v>
      </c>
      <c r="F114" s="303"/>
      <c r="G114" s="143"/>
    </row>
    <row r="115" spans="1:7" ht="39" customHeight="1" x14ac:dyDescent="0.25">
      <c r="A115" s="295" t="s">
        <v>254</v>
      </c>
      <c r="B115" s="296" t="s">
        <v>323</v>
      </c>
      <c r="C115" s="296" t="s">
        <v>217</v>
      </c>
      <c r="D115" s="296" t="s">
        <v>95</v>
      </c>
      <c r="E115" s="297">
        <v>44500</v>
      </c>
      <c r="F115" s="303"/>
      <c r="G115" s="143"/>
    </row>
    <row r="116" spans="1:7" ht="58.5" hidden="1" customHeight="1" x14ac:dyDescent="0.25">
      <c r="A116" s="326" t="s">
        <v>259</v>
      </c>
      <c r="B116" s="314" t="s">
        <v>260</v>
      </c>
      <c r="C116" s="314"/>
      <c r="D116" s="314"/>
      <c r="E116" s="315">
        <f>E118</f>
        <v>0</v>
      </c>
      <c r="F116" s="303">
        <f>F117</f>
        <v>18180</v>
      </c>
      <c r="G116" s="143">
        <f>G117</f>
        <v>18200</v>
      </c>
    </row>
    <row r="117" spans="1:7" ht="93.75" hidden="1" customHeight="1" x14ac:dyDescent="0.25">
      <c r="A117" s="286" t="s">
        <v>363</v>
      </c>
      <c r="B117" s="314" t="s">
        <v>261</v>
      </c>
      <c r="C117" s="314"/>
      <c r="D117" s="314"/>
      <c r="E117" s="315">
        <f>E118</f>
        <v>0</v>
      </c>
      <c r="F117" s="303">
        <v>18180</v>
      </c>
      <c r="G117" s="143">
        <v>18200</v>
      </c>
    </row>
    <row r="118" spans="1:7" ht="46.5" hidden="1" customHeight="1" x14ac:dyDescent="0.25">
      <c r="A118" s="324" t="s">
        <v>365</v>
      </c>
      <c r="B118" s="296" t="s">
        <v>261</v>
      </c>
      <c r="C118" s="296" t="s">
        <v>217</v>
      </c>
      <c r="D118" s="296"/>
      <c r="E118" s="297">
        <f>E119</f>
        <v>0</v>
      </c>
      <c r="F118" s="303">
        <v>78200</v>
      </c>
      <c r="G118" s="143">
        <v>78200</v>
      </c>
    </row>
    <row r="119" spans="1:7" ht="27.75" hidden="1" customHeight="1" x14ac:dyDescent="0.25">
      <c r="A119" s="295" t="s">
        <v>254</v>
      </c>
      <c r="B119" s="296" t="s">
        <v>261</v>
      </c>
      <c r="C119" s="296" t="s">
        <v>217</v>
      </c>
      <c r="D119" s="296" t="s">
        <v>95</v>
      </c>
      <c r="E119" s="297">
        <v>0</v>
      </c>
      <c r="F119" s="303">
        <v>2000</v>
      </c>
      <c r="G119" s="143">
        <v>2000</v>
      </c>
    </row>
    <row r="120" spans="1:7" ht="0.75" customHeight="1" x14ac:dyDescent="0.25">
      <c r="A120" s="326" t="s">
        <v>352</v>
      </c>
      <c r="B120" s="314" t="s">
        <v>262</v>
      </c>
      <c r="C120" s="314"/>
      <c r="D120" s="314"/>
      <c r="E120" s="315">
        <f>E121</f>
        <v>0</v>
      </c>
      <c r="F120" s="319" t="e">
        <f>#REF!</f>
        <v>#REF!</v>
      </c>
      <c r="G120" s="142" t="e">
        <f>#REF!</f>
        <v>#REF!</v>
      </c>
    </row>
    <row r="121" spans="1:7" ht="45" hidden="1" x14ac:dyDescent="0.3">
      <c r="A121" s="327" t="s">
        <v>324</v>
      </c>
      <c r="B121" s="314" t="s">
        <v>325</v>
      </c>
      <c r="C121" s="314"/>
      <c r="D121" s="314"/>
      <c r="E121" s="315">
        <f>E122</f>
        <v>0</v>
      </c>
      <c r="F121" s="319"/>
      <c r="G121" s="142"/>
    </row>
    <row r="122" spans="1:7" ht="90" hidden="1" x14ac:dyDescent="0.25">
      <c r="A122" s="286" t="s">
        <v>363</v>
      </c>
      <c r="B122" s="314" t="s">
        <v>355</v>
      </c>
      <c r="C122" s="314"/>
      <c r="D122" s="314"/>
      <c r="E122" s="315">
        <f>E123</f>
        <v>0</v>
      </c>
      <c r="F122" s="303">
        <v>20000</v>
      </c>
      <c r="G122" s="143">
        <v>20000</v>
      </c>
    </row>
    <row r="123" spans="1:7" ht="56.25" hidden="1" customHeight="1" x14ac:dyDescent="0.25">
      <c r="A123" s="324" t="s">
        <v>365</v>
      </c>
      <c r="B123" s="296" t="s">
        <v>355</v>
      </c>
      <c r="C123" s="296" t="s">
        <v>217</v>
      </c>
      <c r="D123" s="296"/>
      <c r="E123" s="297">
        <f>E124</f>
        <v>0</v>
      </c>
      <c r="F123" s="319">
        <f>F124+F126</f>
        <v>10000</v>
      </c>
      <c r="G123" s="142">
        <f>G124+G126</f>
        <v>10000</v>
      </c>
    </row>
    <row r="124" spans="1:7" customFormat="1" ht="66" hidden="1" customHeight="1" x14ac:dyDescent="0.25">
      <c r="A124" s="295" t="s">
        <v>207</v>
      </c>
      <c r="B124" s="296" t="s">
        <v>355</v>
      </c>
      <c r="C124" s="296" t="s">
        <v>217</v>
      </c>
      <c r="D124" s="296" t="s">
        <v>206</v>
      </c>
      <c r="E124" s="297">
        <v>0</v>
      </c>
      <c r="F124" s="319">
        <v>4000</v>
      </c>
      <c r="G124" s="142">
        <v>4000</v>
      </c>
    </row>
    <row r="125" spans="1:7" customFormat="1" ht="84.6" customHeight="1" x14ac:dyDescent="0.25">
      <c r="A125" s="312" t="s">
        <v>263</v>
      </c>
      <c r="B125" s="314" t="s">
        <v>264</v>
      </c>
      <c r="C125" s="314"/>
      <c r="D125" s="314"/>
      <c r="E125" s="315">
        <f>E130+E134+E156</f>
        <v>167536.32000000001</v>
      </c>
      <c r="F125" s="319">
        <v>4000</v>
      </c>
      <c r="G125" s="142">
        <v>4000</v>
      </c>
    </row>
    <row r="126" spans="1:7" ht="45" hidden="1" x14ac:dyDescent="0.25">
      <c r="A126" s="325" t="s">
        <v>265</v>
      </c>
      <c r="B126" s="314" t="s">
        <v>266</v>
      </c>
      <c r="C126" s="314"/>
      <c r="D126" s="314"/>
      <c r="E126" s="315">
        <f>E128</f>
        <v>0</v>
      </c>
      <c r="F126" s="303">
        <f>F127</f>
        <v>6000</v>
      </c>
      <c r="G126" s="143">
        <f>G127</f>
        <v>6000</v>
      </c>
    </row>
    <row r="127" spans="1:7" ht="39" hidden="1" customHeight="1" thickBot="1" x14ac:dyDescent="0.3">
      <c r="A127" s="286" t="s">
        <v>234</v>
      </c>
      <c r="B127" s="314" t="s">
        <v>267</v>
      </c>
      <c r="C127" s="314"/>
      <c r="D127" s="314"/>
      <c r="E127" s="315">
        <f>E128</f>
        <v>0</v>
      </c>
      <c r="F127" s="303">
        <v>6000</v>
      </c>
      <c r="G127" s="143">
        <v>6000</v>
      </c>
    </row>
    <row r="128" spans="1:7" ht="39" hidden="1" customHeight="1" thickBot="1" x14ac:dyDescent="0.3">
      <c r="A128" s="324" t="s">
        <v>227</v>
      </c>
      <c r="B128" s="296" t="s">
        <v>267</v>
      </c>
      <c r="C128" s="296" t="s">
        <v>217</v>
      </c>
      <c r="D128" s="296"/>
      <c r="E128" s="297">
        <f>E129</f>
        <v>0</v>
      </c>
      <c r="F128" s="303"/>
      <c r="G128" s="143"/>
    </row>
    <row r="129" spans="1:7" ht="23.25" hidden="1" x14ac:dyDescent="0.25">
      <c r="A129" s="295" t="s">
        <v>268</v>
      </c>
      <c r="B129" s="296" t="s">
        <v>267</v>
      </c>
      <c r="C129" s="296" t="s">
        <v>217</v>
      </c>
      <c r="D129" s="296" t="s">
        <v>269</v>
      </c>
      <c r="E129" s="297"/>
      <c r="F129" s="319">
        <f>F134</f>
        <v>0</v>
      </c>
      <c r="G129" s="142">
        <f>G134</f>
        <v>0</v>
      </c>
    </row>
    <row r="130" spans="1:7" ht="95.25" hidden="1" customHeight="1" x14ac:dyDescent="0.25">
      <c r="A130" s="336" t="s">
        <v>368</v>
      </c>
      <c r="B130" s="314" t="s">
        <v>366</v>
      </c>
      <c r="C130" s="314"/>
      <c r="D130" s="314"/>
      <c r="E130" s="315">
        <f>E131</f>
        <v>0</v>
      </c>
      <c r="F130" s="303">
        <f>F131</f>
        <v>0</v>
      </c>
      <c r="G130" s="143">
        <f>G131</f>
        <v>0</v>
      </c>
    </row>
    <row r="131" spans="1:7" ht="90" hidden="1" x14ac:dyDescent="0.25">
      <c r="A131" s="286" t="s">
        <v>363</v>
      </c>
      <c r="B131" s="314" t="s">
        <v>367</v>
      </c>
      <c r="C131" s="314"/>
      <c r="D131" s="314"/>
      <c r="E131" s="315">
        <f>E132</f>
        <v>0</v>
      </c>
      <c r="F131" s="303"/>
      <c r="G131" s="143"/>
    </row>
    <row r="132" spans="1:7" ht="46.5" hidden="1" x14ac:dyDescent="0.25">
      <c r="A132" s="324" t="s">
        <v>365</v>
      </c>
      <c r="B132" s="296" t="s">
        <v>367</v>
      </c>
      <c r="C132" s="296" t="s">
        <v>217</v>
      </c>
      <c r="D132" s="296"/>
      <c r="E132" s="297">
        <f>E133</f>
        <v>0</v>
      </c>
      <c r="F132" s="303"/>
      <c r="G132" s="143"/>
    </row>
    <row r="133" spans="1:7" ht="23.25" hidden="1" x14ac:dyDescent="0.25">
      <c r="A133" s="295" t="s">
        <v>98</v>
      </c>
      <c r="B133" s="296" t="s">
        <v>367</v>
      </c>
      <c r="C133" s="296" t="s">
        <v>217</v>
      </c>
      <c r="D133" s="296" t="s">
        <v>99</v>
      </c>
      <c r="E133" s="297">
        <v>0</v>
      </c>
      <c r="F133" s="303"/>
      <c r="G133" s="143"/>
    </row>
    <row r="134" spans="1:7" ht="22.5" x14ac:dyDescent="0.25">
      <c r="A134" s="312" t="s">
        <v>327</v>
      </c>
      <c r="B134" s="314" t="s">
        <v>271</v>
      </c>
      <c r="C134" s="314"/>
      <c r="D134" s="314"/>
      <c r="E134" s="315">
        <f>E135+E147+E153</f>
        <v>167536.32000000001</v>
      </c>
      <c r="F134" s="303">
        <f>F135</f>
        <v>0</v>
      </c>
      <c r="G134" s="143">
        <f>G135</f>
        <v>0</v>
      </c>
    </row>
    <row r="135" spans="1:7" ht="90" x14ac:dyDescent="0.25">
      <c r="A135" s="286" t="s">
        <v>363</v>
      </c>
      <c r="B135" s="314" t="s">
        <v>326</v>
      </c>
      <c r="C135" s="314"/>
      <c r="D135" s="314"/>
      <c r="E135" s="315">
        <f>E136</f>
        <v>66526.320000000007</v>
      </c>
      <c r="F135" s="303"/>
      <c r="G135" s="143"/>
    </row>
    <row r="136" spans="1:7" ht="46.5" x14ac:dyDescent="0.25">
      <c r="A136" s="324" t="s">
        <v>365</v>
      </c>
      <c r="B136" s="296" t="s">
        <v>326</v>
      </c>
      <c r="C136" s="296" t="s">
        <v>217</v>
      </c>
      <c r="D136" s="296"/>
      <c r="E136" s="297">
        <f>E137</f>
        <v>66526.320000000007</v>
      </c>
      <c r="F136" s="303"/>
      <c r="G136" s="143"/>
    </row>
    <row r="137" spans="1:7" ht="23.25" x14ac:dyDescent="0.25">
      <c r="A137" s="295" t="s">
        <v>105</v>
      </c>
      <c r="B137" s="296" t="s">
        <v>326</v>
      </c>
      <c r="C137" s="296" t="s">
        <v>217</v>
      </c>
      <c r="D137" s="296" t="s">
        <v>106</v>
      </c>
      <c r="E137" s="297">
        <v>66526.320000000007</v>
      </c>
      <c r="F137" s="303"/>
      <c r="G137" s="143"/>
    </row>
    <row r="138" spans="1:7" ht="45" hidden="1" x14ac:dyDescent="0.25">
      <c r="A138" s="312" t="s">
        <v>270</v>
      </c>
      <c r="B138" s="314" t="s">
        <v>271</v>
      </c>
      <c r="C138" s="314"/>
      <c r="D138" s="314"/>
      <c r="E138" s="315">
        <f>E139+E142+E145</f>
        <v>0</v>
      </c>
      <c r="F138" s="303"/>
      <c r="G138" s="143"/>
    </row>
    <row r="139" spans="1:7" ht="46.5" hidden="1" x14ac:dyDescent="0.25">
      <c r="A139" s="295" t="s">
        <v>272</v>
      </c>
      <c r="B139" s="296" t="s">
        <v>273</v>
      </c>
      <c r="C139" s="296"/>
      <c r="D139" s="296"/>
      <c r="E139" s="297">
        <f>E140</f>
        <v>0</v>
      </c>
      <c r="F139" s="303"/>
      <c r="G139" s="143"/>
    </row>
    <row r="140" spans="1:7" ht="116.25" hidden="1" x14ac:dyDescent="0.25">
      <c r="A140" s="295" t="s">
        <v>215</v>
      </c>
      <c r="B140" s="296" t="s">
        <v>273</v>
      </c>
      <c r="C140" s="296" t="s">
        <v>216</v>
      </c>
      <c r="D140" s="296"/>
      <c r="E140" s="297">
        <f>E141</f>
        <v>0</v>
      </c>
      <c r="F140" s="303"/>
      <c r="G140" s="143"/>
    </row>
    <row r="141" spans="1:7" ht="23.25" hidden="1" x14ac:dyDescent="0.25">
      <c r="A141" s="295" t="s">
        <v>105</v>
      </c>
      <c r="B141" s="296" t="s">
        <v>273</v>
      </c>
      <c r="C141" s="296" t="s">
        <v>216</v>
      </c>
      <c r="D141" s="296" t="s">
        <v>106</v>
      </c>
      <c r="E141" s="297"/>
      <c r="F141" s="303"/>
      <c r="G141" s="143"/>
    </row>
    <row r="142" spans="1:7" ht="46.5" hidden="1" x14ac:dyDescent="0.25">
      <c r="A142" s="295" t="s">
        <v>241</v>
      </c>
      <c r="B142" s="296" t="s">
        <v>274</v>
      </c>
      <c r="C142" s="296"/>
      <c r="D142" s="296"/>
      <c r="E142" s="297">
        <f>E143</f>
        <v>0</v>
      </c>
      <c r="F142" s="303"/>
      <c r="G142" s="143"/>
    </row>
    <row r="143" spans="1:7" ht="47.45" hidden="1" customHeight="1" thickBot="1" x14ac:dyDescent="0.3">
      <c r="A143" s="324" t="s">
        <v>227</v>
      </c>
      <c r="B143" s="296" t="s">
        <v>274</v>
      </c>
      <c r="C143" s="296" t="s">
        <v>217</v>
      </c>
      <c r="D143" s="296"/>
      <c r="E143" s="297">
        <f>E144</f>
        <v>0</v>
      </c>
      <c r="F143" s="319">
        <f>F144</f>
        <v>350000</v>
      </c>
      <c r="G143" s="142">
        <f>G144</f>
        <v>350000</v>
      </c>
    </row>
    <row r="144" spans="1:7" ht="70.150000000000006" hidden="1" customHeight="1" thickBot="1" x14ac:dyDescent="0.3">
      <c r="A144" s="295" t="s">
        <v>105</v>
      </c>
      <c r="B144" s="296" t="s">
        <v>274</v>
      </c>
      <c r="C144" s="296" t="s">
        <v>217</v>
      </c>
      <c r="D144" s="296" t="s">
        <v>106</v>
      </c>
      <c r="E144" s="297"/>
      <c r="F144" s="319">
        <f>F145</f>
        <v>350000</v>
      </c>
      <c r="G144" s="142">
        <f>G145</f>
        <v>350000</v>
      </c>
    </row>
    <row r="145" spans="1:12" ht="26.45" hidden="1" customHeight="1" thickBot="1" x14ac:dyDescent="0.3">
      <c r="A145" s="324" t="s">
        <v>228</v>
      </c>
      <c r="B145" s="296" t="s">
        <v>274</v>
      </c>
      <c r="C145" s="296" t="s">
        <v>229</v>
      </c>
      <c r="D145" s="296"/>
      <c r="E145" s="297"/>
      <c r="F145" s="303">
        <v>350000</v>
      </c>
      <c r="G145" s="143">
        <v>350000</v>
      </c>
    </row>
    <row r="146" spans="1:12" s="140" customFormat="1" ht="58.5" hidden="1" customHeight="1" x14ac:dyDescent="0.25">
      <c r="A146" s="295" t="s">
        <v>105</v>
      </c>
      <c r="B146" s="296" t="s">
        <v>274</v>
      </c>
      <c r="C146" s="296" t="s">
        <v>229</v>
      </c>
      <c r="D146" s="296" t="s">
        <v>106</v>
      </c>
      <c r="E146" s="297"/>
      <c r="F146" s="319"/>
      <c r="G146" s="142"/>
    </row>
    <row r="147" spans="1:12" ht="0.75" customHeight="1" x14ac:dyDescent="0.25">
      <c r="A147" s="286" t="s">
        <v>363</v>
      </c>
      <c r="B147" s="314" t="s">
        <v>328</v>
      </c>
      <c r="C147" s="314"/>
      <c r="D147" s="314"/>
      <c r="E147" s="315">
        <f>E148</f>
        <v>0</v>
      </c>
      <c r="F147" s="303"/>
      <c r="G147" s="143"/>
    </row>
    <row r="148" spans="1:12" ht="46.5" hidden="1" x14ac:dyDescent="0.25">
      <c r="A148" s="324" t="s">
        <v>365</v>
      </c>
      <c r="B148" s="296" t="s">
        <v>328</v>
      </c>
      <c r="C148" s="296" t="s">
        <v>217</v>
      </c>
      <c r="D148" s="296"/>
      <c r="E148" s="297">
        <f>E149</f>
        <v>0</v>
      </c>
      <c r="F148" s="303"/>
      <c r="G148" s="143"/>
    </row>
    <row r="149" spans="1:12" ht="23.25" hidden="1" x14ac:dyDescent="0.25">
      <c r="A149" s="295" t="s">
        <v>105</v>
      </c>
      <c r="B149" s="296" t="s">
        <v>328</v>
      </c>
      <c r="C149" s="296" t="s">
        <v>217</v>
      </c>
      <c r="D149" s="296" t="s">
        <v>106</v>
      </c>
      <c r="E149" s="297">
        <v>0</v>
      </c>
      <c r="F149" s="303"/>
      <c r="G149" s="143"/>
    </row>
    <row r="150" spans="1:12" ht="90" hidden="1" x14ac:dyDescent="0.25">
      <c r="A150" s="286" t="s">
        <v>322</v>
      </c>
      <c r="B150" s="314" t="s">
        <v>329</v>
      </c>
      <c r="C150" s="314"/>
      <c r="D150" s="314"/>
      <c r="E150" s="315">
        <f>E151</f>
        <v>0</v>
      </c>
      <c r="F150" s="303"/>
      <c r="G150" s="143"/>
    </row>
    <row r="151" spans="1:12" ht="46.5" hidden="1" x14ac:dyDescent="0.25">
      <c r="A151" s="324" t="s">
        <v>227</v>
      </c>
      <c r="B151" s="296" t="s">
        <v>329</v>
      </c>
      <c r="C151" s="296" t="s">
        <v>217</v>
      </c>
      <c r="D151" s="296"/>
      <c r="E151" s="297">
        <f>E152</f>
        <v>0</v>
      </c>
      <c r="F151" s="303"/>
      <c r="G151" s="143"/>
    </row>
    <row r="152" spans="1:12" ht="23.25" hidden="1" x14ac:dyDescent="0.25">
      <c r="A152" s="295" t="s">
        <v>105</v>
      </c>
      <c r="B152" s="296" t="s">
        <v>329</v>
      </c>
      <c r="C152" s="296" t="s">
        <v>217</v>
      </c>
      <c r="D152" s="296" t="s">
        <v>106</v>
      </c>
      <c r="E152" s="297"/>
      <c r="F152" s="303"/>
      <c r="G152" s="143"/>
    </row>
    <row r="153" spans="1:12" ht="92.25" customHeight="1" x14ac:dyDescent="0.3">
      <c r="A153" s="286" t="s">
        <v>391</v>
      </c>
      <c r="B153" s="294" t="s">
        <v>392</v>
      </c>
      <c r="C153" s="314"/>
      <c r="D153" s="314"/>
      <c r="E153" s="315">
        <f>E154</f>
        <v>101010</v>
      </c>
      <c r="F153" s="303"/>
      <c r="G153" s="143"/>
      <c r="L153" s="87" t="s">
        <v>399</v>
      </c>
    </row>
    <row r="154" spans="1:12" ht="49.5" customHeight="1" x14ac:dyDescent="0.35">
      <c r="A154" s="324" t="s">
        <v>365</v>
      </c>
      <c r="B154" s="323" t="s">
        <v>392</v>
      </c>
      <c r="C154" s="296" t="s">
        <v>217</v>
      </c>
      <c r="D154" s="296"/>
      <c r="E154" s="297">
        <f>E155</f>
        <v>101010</v>
      </c>
      <c r="F154" s="303"/>
      <c r="G154" s="143"/>
    </row>
    <row r="155" spans="1:12" ht="45" customHeight="1" x14ac:dyDescent="0.35">
      <c r="A155" s="339" t="s">
        <v>211</v>
      </c>
      <c r="B155" s="323" t="s">
        <v>392</v>
      </c>
      <c r="C155" s="296" t="s">
        <v>217</v>
      </c>
      <c r="D155" s="296" t="s">
        <v>106</v>
      </c>
      <c r="E155" s="297">
        <v>101010</v>
      </c>
      <c r="F155" s="303"/>
      <c r="G155" s="143"/>
    </row>
    <row r="156" spans="1:12" s="140" customFormat="1" ht="67.5" hidden="1" x14ac:dyDescent="0.25">
      <c r="A156" s="312" t="s">
        <v>330</v>
      </c>
      <c r="B156" s="314" t="s">
        <v>331</v>
      </c>
      <c r="C156" s="314"/>
      <c r="D156" s="314"/>
      <c r="E156" s="315">
        <f>E157+E160</f>
        <v>0</v>
      </c>
      <c r="F156" s="319"/>
      <c r="G156" s="142"/>
    </row>
    <row r="157" spans="1:12" ht="90" hidden="1" x14ac:dyDescent="0.25">
      <c r="A157" s="286" t="s">
        <v>363</v>
      </c>
      <c r="B157" s="296" t="s">
        <v>275</v>
      </c>
      <c r="C157" s="296"/>
      <c r="D157" s="296"/>
      <c r="E157" s="315">
        <f>E158</f>
        <v>0</v>
      </c>
      <c r="F157" s="319"/>
      <c r="G157" s="142"/>
    </row>
    <row r="158" spans="1:12" ht="46.5" hidden="1" x14ac:dyDescent="0.25">
      <c r="A158" s="324" t="s">
        <v>365</v>
      </c>
      <c r="B158" s="296" t="s">
        <v>275</v>
      </c>
      <c r="C158" s="296" t="s">
        <v>217</v>
      </c>
      <c r="D158" s="296"/>
      <c r="E158" s="297">
        <f>E159</f>
        <v>0</v>
      </c>
      <c r="F158" s="303"/>
      <c r="G158" s="143"/>
    </row>
    <row r="159" spans="1:12" s="140" customFormat="1" ht="23.25" hidden="1" x14ac:dyDescent="0.25">
      <c r="A159" s="295" t="s">
        <v>105</v>
      </c>
      <c r="B159" s="296" t="s">
        <v>275</v>
      </c>
      <c r="C159" s="296" t="s">
        <v>217</v>
      </c>
      <c r="D159" s="296" t="s">
        <v>106</v>
      </c>
      <c r="E159" s="297">
        <v>0</v>
      </c>
      <c r="F159" s="319">
        <f>F163</f>
        <v>1000</v>
      </c>
      <c r="G159" s="142">
        <f>G163</f>
        <v>1000</v>
      </c>
    </row>
    <row r="160" spans="1:12" ht="90" hidden="1" x14ac:dyDescent="0.25">
      <c r="A160" s="286" t="s">
        <v>363</v>
      </c>
      <c r="B160" s="296" t="s">
        <v>331</v>
      </c>
      <c r="C160" s="296"/>
      <c r="D160" s="296"/>
      <c r="E160" s="315">
        <f>E161</f>
        <v>0</v>
      </c>
      <c r="F160" s="319"/>
      <c r="G160" s="142"/>
    </row>
    <row r="161" spans="1:7" ht="46.5" hidden="1" x14ac:dyDescent="0.25">
      <c r="A161" s="324" t="s">
        <v>365</v>
      </c>
      <c r="B161" s="296" t="s">
        <v>331</v>
      </c>
      <c r="C161" s="296" t="s">
        <v>217</v>
      </c>
      <c r="D161" s="296"/>
      <c r="E161" s="297">
        <f>E162</f>
        <v>0</v>
      </c>
      <c r="F161" s="303"/>
      <c r="G161" s="143"/>
    </row>
    <row r="162" spans="1:7" s="140" customFormat="1" ht="23.25" hidden="1" x14ac:dyDescent="0.25">
      <c r="A162" s="295" t="s">
        <v>105</v>
      </c>
      <c r="B162" s="296" t="s">
        <v>331</v>
      </c>
      <c r="C162" s="296" t="s">
        <v>217</v>
      </c>
      <c r="D162" s="296" t="s">
        <v>106</v>
      </c>
      <c r="E162" s="297">
        <v>0</v>
      </c>
      <c r="F162" s="319" t="e">
        <f>F166</f>
        <v>#REF!</v>
      </c>
      <c r="G162" s="142" t="e">
        <f>G166</f>
        <v>#REF!</v>
      </c>
    </row>
    <row r="163" spans="1:7" s="140" customFormat="1" ht="45" x14ac:dyDescent="0.25">
      <c r="A163" s="312" t="s">
        <v>276</v>
      </c>
      <c r="B163" s="314" t="s">
        <v>277</v>
      </c>
      <c r="C163" s="314"/>
      <c r="D163" s="314"/>
      <c r="E163" s="337">
        <v>8563652.0099999998</v>
      </c>
      <c r="F163" s="319">
        <v>1000</v>
      </c>
      <c r="G163" s="142">
        <v>1000</v>
      </c>
    </row>
    <row r="164" spans="1:7" ht="0.75" customHeight="1" x14ac:dyDescent="0.25">
      <c r="A164" s="325" t="s">
        <v>278</v>
      </c>
      <c r="B164" s="314" t="s">
        <v>279</v>
      </c>
      <c r="C164" s="314"/>
      <c r="D164" s="314"/>
      <c r="E164" s="342">
        <f>E165+E168</f>
        <v>0</v>
      </c>
      <c r="F164" s="303"/>
      <c r="G164" s="143"/>
    </row>
    <row r="165" spans="1:7" ht="90" hidden="1" x14ac:dyDescent="0.25">
      <c r="A165" s="286" t="s">
        <v>363</v>
      </c>
      <c r="B165" s="314" t="s">
        <v>280</v>
      </c>
      <c r="C165" s="314"/>
      <c r="D165" s="314"/>
      <c r="E165" s="342">
        <f>E166</f>
        <v>0</v>
      </c>
      <c r="F165" s="319"/>
      <c r="G165" s="142"/>
    </row>
    <row r="166" spans="1:7" s="140" customFormat="1" ht="46.5" hidden="1" x14ac:dyDescent="0.25">
      <c r="A166" s="324" t="s">
        <v>365</v>
      </c>
      <c r="B166" s="296" t="s">
        <v>280</v>
      </c>
      <c r="C166" s="296" t="s">
        <v>217</v>
      </c>
      <c r="D166" s="296"/>
      <c r="E166" s="343">
        <f>E167</f>
        <v>0</v>
      </c>
      <c r="F166" s="319" t="e">
        <f>#REF!</f>
        <v>#REF!</v>
      </c>
      <c r="G166" s="142" t="e">
        <f>#REF!</f>
        <v>#REF!</v>
      </c>
    </row>
    <row r="167" spans="1:7" s="97" customFormat="1" ht="23.25" hidden="1" x14ac:dyDescent="0.25">
      <c r="A167" s="295" t="s">
        <v>196</v>
      </c>
      <c r="B167" s="296" t="s">
        <v>280</v>
      </c>
      <c r="C167" s="296" t="s">
        <v>217</v>
      </c>
      <c r="D167" s="296" t="s">
        <v>201</v>
      </c>
      <c r="E167" s="343">
        <v>0</v>
      </c>
      <c r="F167" s="320">
        <f>F168</f>
        <v>45000</v>
      </c>
      <c r="G167" s="147">
        <f>G168</f>
        <v>45000</v>
      </c>
    </row>
    <row r="168" spans="1:7" ht="113.25" hidden="1" customHeight="1" x14ac:dyDescent="0.25">
      <c r="A168" s="286" t="s">
        <v>322</v>
      </c>
      <c r="B168" s="314" t="s">
        <v>281</v>
      </c>
      <c r="C168" s="314"/>
      <c r="D168" s="314"/>
      <c r="E168" s="342">
        <f>E169</f>
        <v>0</v>
      </c>
      <c r="F168" s="321">
        <v>45000</v>
      </c>
      <c r="G168" s="148">
        <v>45000</v>
      </c>
    </row>
    <row r="169" spans="1:7" ht="46.5" hidden="1" x14ac:dyDescent="0.25">
      <c r="A169" s="324" t="s">
        <v>227</v>
      </c>
      <c r="B169" s="296" t="s">
        <v>281</v>
      </c>
      <c r="C169" s="296" t="s">
        <v>217</v>
      </c>
      <c r="D169" s="296"/>
      <c r="E169" s="343">
        <f>E170</f>
        <v>0</v>
      </c>
      <c r="F169" s="321">
        <v>45000</v>
      </c>
      <c r="G169" s="148">
        <v>45000</v>
      </c>
    </row>
    <row r="170" spans="1:7" ht="23.25" hidden="1" x14ac:dyDescent="0.25">
      <c r="A170" s="295" t="s">
        <v>343</v>
      </c>
      <c r="B170" s="296" t="s">
        <v>281</v>
      </c>
      <c r="C170" s="296" t="s">
        <v>217</v>
      </c>
      <c r="D170" s="296" t="s">
        <v>201</v>
      </c>
      <c r="E170" s="343"/>
      <c r="F170" s="319">
        <f>F171</f>
        <v>600</v>
      </c>
      <c r="G170" s="142">
        <f>G171</f>
        <v>600</v>
      </c>
    </row>
    <row r="171" spans="1:7" ht="45" x14ac:dyDescent="0.25">
      <c r="A171" s="325" t="s">
        <v>282</v>
      </c>
      <c r="B171" s="314" t="s">
        <v>283</v>
      </c>
      <c r="C171" s="314"/>
      <c r="D171" s="314"/>
      <c r="E171" s="337">
        <f>E172+E175</f>
        <v>2856314.8</v>
      </c>
      <c r="F171" s="303">
        <v>600</v>
      </c>
      <c r="G171" s="143">
        <v>600</v>
      </c>
    </row>
    <row r="172" spans="1:7" ht="45" x14ac:dyDescent="0.25">
      <c r="A172" s="341" t="s">
        <v>344</v>
      </c>
      <c r="B172" s="296" t="s">
        <v>284</v>
      </c>
      <c r="C172" s="296"/>
      <c r="D172" s="296"/>
      <c r="E172" s="337">
        <f>E173</f>
        <v>1399661.98</v>
      </c>
      <c r="F172" s="303">
        <v>600</v>
      </c>
      <c r="G172" s="143">
        <v>600</v>
      </c>
    </row>
    <row r="173" spans="1:7" ht="116.25" x14ac:dyDescent="0.25">
      <c r="A173" s="295" t="s">
        <v>215</v>
      </c>
      <c r="B173" s="296" t="s">
        <v>284</v>
      </c>
      <c r="C173" s="296" t="s">
        <v>216</v>
      </c>
      <c r="D173" s="296"/>
      <c r="E173" s="344">
        <f>E174</f>
        <v>1399661.98</v>
      </c>
      <c r="F173" s="319" t="e">
        <f>F11+F18+F26+F32+F57+F85+F120+F123+F129+F143+F157+F159+F165+F167+F170+F56+#REF!+#REF!+F146</f>
        <v>#REF!</v>
      </c>
      <c r="G173" s="145" t="e">
        <f>G11+G18+G26+G32+G57+G85+G120+G123+G129+G143+G157+G159+G165+G167+G170+G56+#REF!+#REF!+G146</f>
        <v>#REF!</v>
      </c>
    </row>
    <row r="174" spans="1:7" ht="23.25" x14ac:dyDescent="0.25">
      <c r="A174" s="295" t="s">
        <v>102</v>
      </c>
      <c r="B174" s="296" t="s">
        <v>284</v>
      </c>
      <c r="C174" s="296" t="s">
        <v>216</v>
      </c>
      <c r="D174" s="296" t="s">
        <v>103</v>
      </c>
      <c r="E174" s="344">
        <v>1399661.98</v>
      </c>
      <c r="G174" s="116"/>
    </row>
    <row r="175" spans="1:7" ht="69.75" x14ac:dyDescent="0.3">
      <c r="A175" s="305" t="s">
        <v>369</v>
      </c>
      <c r="B175" s="296" t="s">
        <v>283</v>
      </c>
      <c r="C175" s="296"/>
      <c r="D175" s="296"/>
      <c r="E175" s="337">
        <f>E176+E179</f>
        <v>1456652.82</v>
      </c>
      <c r="G175" s="1" t="s">
        <v>165</v>
      </c>
    </row>
    <row r="176" spans="1:7" ht="46.5" x14ac:dyDescent="0.25">
      <c r="A176" s="324" t="s">
        <v>365</v>
      </c>
      <c r="B176" s="296" t="s">
        <v>283</v>
      </c>
      <c r="C176" s="296" t="s">
        <v>217</v>
      </c>
      <c r="D176" s="296"/>
      <c r="E176" s="344">
        <v>1455652.82</v>
      </c>
    </row>
    <row r="177" spans="1:5" ht="23.25" x14ac:dyDescent="0.25">
      <c r="A177" s="295" t="s">
        <v>102</v>
      </c>
      <c r="B177" s="296" t="s">
        <v>285</v>
      </c>
      <c r="C177" s="296" t="s">
        <v>217</v>
      </c>
      <c r="D177" s="296" t="s">
        <v>103</v>
      </c>
      <c r="E177" s="344">
        <v>1253631.82</v>
      </c>
    </row>
    <row r="178" spans="1:5" ht="46.5" x14ac:dyDescent="0.25">
      <c r="A178" s="339" t="s">
        <v>211</v>
      </c>
      <c r="B178" s="296" t="s">
        <v>393</v>
      </c>
      <c r="C178" s="296" t="s">
        <v>217</v>
      </c>
      <c r="D178" s="296" t="s">
        <v>103</v>
      </c>
      <c r="E178" s="344">
        <v>202021</v>
      </c>
    </row>
    <row r="179" spans="1:5" ht="23.25" x14ac:dyDescent="0.25">
      <c r="A179" s="324" t="s">
        <v>228</v>
      </c>
      <c r="B179" s="296" t="s">
        <v>345</v>
      </c>
      <c r="C179" s="296" t="s">
        <v>229</v>
      </c>
      <c r="D179" s="296"/>
      <c r="E179" s="297">
        <f>E180</f>
        <v>1000</v>
      </c>
    </row>
    <row r="180" spans="1:5" ht="22.5" customHeight="1" x14ac:dyDescent="0.25">
      <c r="A180" s="295" t="s">
        <v>102</v>
      </c>
      <c r="B180" s="296" t="s">
        <v>345</v>
      </c>
      <c r="C180" s="296" t="s">
        <v>229</v>
      </c>
      <c r="D180" s="296" t="s">
        <v>103</v>
      </c>
      <c r="E180" s="297">
        <v>1000</v>
      </c>
    </row>
    <row r="181" spans="1:5" ht="87" hidden="1" customHeight="1" x14ac:dyDescent="0.25">
      <c r="A181" s="306"/>
      <c r="B181" s="314"/>
      <c r="C181" s="314"/>
      <c r="D181" s="314"/>
      <c r="E181" s="315"/>
    </row>
    <row r="182" spans="1:5" ht="56.25" hidden="1" customHeight="1" x14ac:dyDescent="0.25">
      <c r="A182" s="286"/>
      <c r="B182" s="314"/>
      <c r="C182" s="314"/>
      <c r="D182" s="314"/>
      <c r="E182" s="315"/>
    </row>
    <row r="183" spans="1:5" ht="56.25" hidden="1" customHeight="1" x14ac:dyDescent="0.25">
      <c r="A183" s="324"/>
      <c r="B183" s="296"/>
      <c r="C183" s="296"/>
      <c r="D183" s="296"/>
      <c r="E183" s="297"/>
    </row>
    <row r="184" spans="1:5" ht="43.5" hidden="1" customHeight="1" x14ac:dyDescent="0.25">
      <c r="A184" s="295"/>
      <c r="B184" s="296"/>
      <c r="C184" s="296"/>
      <c r="D184" s="296"/>
      <c r="E184" s="297"/>
    </row>
    <row r="185" spans="1:5" ht="22.5" x14ac:dyDescent="0.25">
      <c r="A185" s="312" t="s">
        <v>286</v>
      </c>
      <c r="B185" s="314" t="s">
        <v>287</v>
      </c>
      <c r="C185" s="314"/>
      <c r="D185" s="314"/>
      <c r="E185" s="315">
        <f>E186</f>
        <v>427563.21</v>
      </c>
    </row>
    <row r="186" spans="1:5" ht="23.25" x14ac:dyDescent="0.25">
      <c r="A186" s="309" t="s">
        <v>344</v>
      </c>
      <c r="B186" s="296" t="s">
        <v>288</v>
      </c>
      <c r="C186" s="296"/>
      <c r="D186" s="296"/>
      <c r="E186" s="297">
        <f>E187</f>
        <v>427563.21</v>
      </c>
    </row>
    <row r="187" spans="1:5" ht="116.25" x14ac:dyDescent="0.25">
      <c r="A187" s="295" t="s">
        <v>215</v>
      </c>
      <c r="B187" s="296" t="s">
        <v>288</v>
      </c>
      <c r="C187" s="296" t="s">
        <v>216</v>
      </c>
      <c r="D187" s="296"/>
      <c r="E187" s="297">
        <f>E188</f>
        <v>427563.21</v>
      </c>
    </row>
    <row r="188" spans="1:5" ht="20.25" customHeight="1" x14ac:dyDescent="0.25">
      <c r="A188" s="295" t="s">
        <v>102</v>
      </c>
      <c r="B188" s="296" t="s">
        <v>288</v>
      </c>
      <c r="C188" s="296" t="s">
        <v>216</v>
      </c>
      <c r="D188" s="296" t="s">
        <v>103</v>
      </c>
      <c r="E188" s="297">
        <v>427563.21</v>
      </c>
    </row>
    <row r="189" spans="1:5" ht="54.75" hidden="1" customHeight="1" x14ac:dyDescent="0.25">
      <c r="A189" s="325"/>
      <c r="B189" s="314"/>
      <c r="C189" s="314"/>
      <c r="D189" s="314"/>
      <c r="E189" s="315"/>
    </row>
    <row r="190" spans="1:5" ht="35.25" hidden="1" customHeight="1" x14ac:dyDescent="0.25">
      <c r="A190" s="286"/>
      <c r="B190" s="314"/>
      <c r="C190" s="314"/>
      <c r="D190" s="314"/>
      <c r="E190" s="315"/>
    </row>
    <row r="191" spans="1:5" ht="48.75" hidden="1" customHeight="1" x14ac:dyDescent="0.25">
      <c r="A191" s="324"/>
      <c r="B191" s="296"/>
      <c r="C191" s="296"/>
      <c r="D191" s="296"/>
      <c r="E191" s="297"/>
    </row>
    <row r="192" spans="1:5" ht="69" hidden="1" customHeight="1" x14ac:dyDescent="0.25">
      <c r="A192" s="295"/>
      <c r="B192" s="296"/>
      <c r="C192" s="296"/>
      <c r="D192" s="296"/>
      <c r="E192" s="297"/>
    </row>
    <row r="193" spans="1:7" ht="48.75" hidden="1" customHeight="1" x14ac:dyDescent="0.25">
      <c r="A193" s="295"/>
      <c r="B193" s="296"/>
      <c r="C193" s="296"/>
      <c r="D193" s="296"/>
      <c r="E193" s="297"/>
    </row>
    <row r="194" spans="1:7" ht="53.25" hidden="1" customHeight="1" x14ac:dyDescent="0.25">
      <c r="A194" s="295"/>
      <c r="B194" s="296"/>
      <c r="C194" s="296"/>
      <c r="D194" s="296"/>
      <c r="E194" s="297"/>
    </row>
    <row r="195" spans="1:7" ht="47.25" hidden="1" customHeight="1" x14ac:dyDescent="0.25">
      <c r="A195" s="325" t="s">
        <v>289</v>
      </c>
      <c r="B195" s="314" t="s">
        <v>290</v>
      </c>
      <c r="C195" s="314"/>
      <c r="D195" s="314"/>
      <c r="E195" s="315">
        <f>E197</f>
        <v>0</v>
      </c>
    </row>
    <row r="196" spans="1:7" ht="58.5" hidden="1" customHeight="1" x14ac:dyDescent="0.25">
      <c r="A196" s="286" t="s">
        <v>363</v>
      </c>
      <c r="B196" s="314" t="s">
        <v>291</v>
      </c>
      <c r="C196" s="314"/>
      <c r="D196" s="314"/>
      <c r="E196" s="315">
        <f>E197</f>
        <v>0</v>
      </c>
    </row>
    <row r="197" spans="1:7" ht="57.75" hidden="1" customHeight="1" x14ac:dyDescent="0.25">
      <c r="A197" s="324" t="s">
        <v>365</v>
      </c>
      <c r="B197" s="296" t="s">
        <v>291</v>
      </c>
      <c r="C197" s="296" t="s">
        <v>217</v>
      </c>
      <c r="D197" s="296"/>
      <c r="E197" s="297">
        <f>E198</f>
        <v>0</v>
      </c>
    </row>
    <row r="198" spans="1:7" ht="52.5" hidden="1" customHeight="1" x14ac:dyDescent="0.25">
      <c r="A198" s="295" t="s">
        <v>292</v>
      </c>
      <c r="B198" s="296" t="s">
        <v>291</v>
      </c>
      <c r="C198" s="296" t="s">
        <v>217</v>
      </c>
      <c r="D198" s="296" t="s">
        <v>293</v>
      </c>
      <c r="E198" s="297">
        <v>0</v>
      </c>
    </row>
    <row r="199" spans="1:7" ht="6" hidden="1" customHeight="1" x14ac:dyDescent="0.25">
      <c r="A199" s="306" t="s">
        <v>370</v>
      </c>
      <c r="B199" s="314" t="s">
        <v>347</v>
      </c>
      <c r="C199" s="314"/>
      <c r="D199" s="314"/>
      <c r="E199" s="315">
        <f>E200</f>
        <v>0</v>
      </c>
    </row>
    <row r="200" spans="1:7" ht="90" hidden="1" customHeight="1" x14ac:dyDescent="0.25">
      <c r="A200" s="286" t="s">
        <v>363</v>
      </c>
      <c r="B200" s="314" t="s">
        <v>348</v>
      </c>
      <c r="C200" s="314"/>
      <c r="D200" s="314"/>
      <c r="E200" s="315">
        <f>E201</f>
        <v>0</v>
      </c>
    </row>
    <row r="201" spans="1:7" ht="51" hidden="1" customHeight="1" x14ac:dyDescent="0.25">
      <c r="A201" s="324" t="s">
        <v>365</v>
      </c>
      <c r="B201" s="296" t="s">
        <v>348</v>
      </c>
      <c r="C201" s="296" t="s">
        <v>217</v>
      </c>
      <c r="D201" s="296"/>
      <c r="E201" s="297">
        <f>E202</f>
        <v>0</v>
      </c>
    </row>
    <row r="202" spans="1:7" ht="41.25" hidden="1" customHeight="1" x14ac:dyDescent="0.25">
      <c r="A202" s="295" t="s">
        <v>343</v>
      </c>
      <c r="B202" s="296" t="s">
        <v>348</v>
      </c>
      <c r="C202" s="296" t="s">
        <v>217</v>
      </c>
      <c r="D202" s="296" t="s">
        <v>201</v>
      </c>
      <c r="E202" s="297">
        <v>0</v>
      </c>
    </row>
    <row r="203" spans="1:7" ht="72" hidden="1" customHeight="1" x14ac:dyDescent="0.25">
      <c r="A203" s="307" t="s">
        <v>346</v>
      </c>
      <c r="B203" s="314" t="s">
        <v>349</v>
      </c>
      <c r="C203" s="314"/>
      <c r="D203" s="314"/>
      <c r="E203" s="315">
        <f>E204</f>
        <v>0</v>
      </c>
      <c r="F203" s="303"/>
      <c r="G203" s="143"/>
    </row>
    <row r="204" spans="1:7" ht="90" hidden="1" x14ac:dyDescent="0.25">
      <c r="A204" s="286" t="s">
        <v>363</v>
      </c>
      <c r="B204" s="314" t="s">
        <v>350</v>
      </c>
      <c r="C204" s="314"/>
      <c r="D204" s="314"/>
      <c r="E204" s="315">
        <f>E205</f>
        <v>0</v>
      </c>
      <c r="F204" s="319"/>
      <c r="G204" s="142"/>
    </row>
    <row r="205" spans="1:7" s="140" customFormat="1" ht="46.5" hidden="1" x14ac:dyDescent="0.25">
      <c r="A205" s="324" t="s">
        <v>365</v>
      </c>
      <c r="B205" s="296" t="s">
        <v>350</v>
      </c>
      <c r="C205" s="296" t="s">
        <v>217</v>
      </c>
      <c r="D205" s="296"/>
      <c r="E205" s="297">
        <f>E206</f>
        <v>0</v>
      </c>
      <c r="F205" s="319" t="e">
        <f>#REF!</f>
        <v>#REF!</v>
      </c>
      <c r="G205" s="142" t="e">
        <f>#REF!</f>
        <v>#REF!</v>
      </c>
    </row>
    <row r="206" spans="1:7" s="97" customFormat="1" ht="46.5" hidden="1" x14ac:dyDescent="0.25">
      <c r="A206" s="308" t="s">
        <v>209</v>
      </c>
      <c r="B206" s="296" t="s">
        <v>350</v>
      </c>
      <c r="C206" s="296" t="s">
        <v>217</v>
      </c>
      <c r="D206" s="296" t="s">
        <v>208</v>
      </c>
      <c r="E206" s="297">
        <v>0</v>
      </c>
      <c r="F206" s="320">
        <f>F215</f>
        <v>0</v>
      </c>
      <c r="G206" s="147">
        <f>G215</f>
        <v>0</v>
      </c>
    </row>
    <row r="207" spans="1:7" ht="44.25" customHeight="1" x14ac:dyDescent="0.25">
      <c r="A207" s="338" t="s">
        <v>373</v>
      </c>
      <c r="B207" s="314" t="s">
        <v>394</v>
      </c>
      <c r="C207" s="296" t="s">
        <v>382</v>
      </c>
      <c r="D207" s="296"/>
      <c r="E207" s="315">
        <v>5279774</v>
      </c>
      <c r="F207" s="303"/>
      <c r="G207" s="143"/>
    </row>
    <row r="208" spans="1:7" ht="46.5" x14ac:dyDescent="0.25">
      <c r="A208" s="295" t="s">
        <v>389</v>
      </c>
      <c r="B208" s="296" t="s">
        <v>394</v>
      </c>
      <c r="C208" s="296"/>
      <c r="D208" s="296"/>
      <c r="E208" s="297">
        <f>E209</f>
        <v>5279774</v>
      </c>
      <c r="F208" s="319"/>
      <c r="G208" s="142"/>
    </row>
    <row r="209" spans="1:7" s="140" customFormat="1" ht="46.5" x14ac:dyDescent="0.25">
      <c r="A209" s="324" t="s">
        <v>365</v>
      </c>
      <c r="B209" s="296" t="s">
        <v>394</v>
      </c>
      <c r="C209" s="296" t="s">
        <v>217</v>
      </c>
      <c r="D209" s="296"/>
      <c r="E209" s="297">
        <f>E210</f>
        <v>5279774</v>
      </c>
      <c r="F209" s="319" t="e">
        <f>#REF!</f>
        <v>#REF!</v>
      </c>
      <c r="G209" s="142" t="e">
        <f>#REF!</f>
        <v>#REF!</v>
      </c>
    </row>
    <row r="210" spans="1:7" s="97" customFormat="1" ht="23.25" x14ac:dyDescent="0.25">
      <c r="A210" s="295" t="s">
        <v>102</v>
      </c>
      <c r="B210" s="296" t="s">
        <v>394</v>
      </c>
      <c r="C210" s="296" t="s">
        <v>217</v>
      </c>
      <c r="D210" s="296" t="s">
        <v>103</v>
      </c>
      <c r="E210" s="297">
        <v>5279774</v>
      </c>
      <c r="F210" s="320">
        <f>F222</f>
        <v>0</v>
      </c>
      <c r="G210" s="147">
        <f>G222</f>
        <v>0</v>
      </c>
    </row>
    <row r="211" spans="1:7" ht="1.5" customHeight="1" x14ac:dyDescent="0.25">
      <c r="A211" s="307" t="s">
        <v>373</v>
      </c>
      <c r="B211" s="314" t="s">
        <v>371</v>
      </c>
      <c r="C211" s="314"/>
      <c r="D211" s="314"/>
      <c r="E211" s="315">
        <f>E212</f>
        <v>0</v>
      </c>
      <c r="F211" s="303"/>
      <c r="G211" s="143"/>
    </row>
    <row r="212" spans="1:7" ht="90" hidden="1" x14ac:dyDescent="0.25">
      <c r="A212" s="286" t="s">
        <v>363</v>
      </c>
      <c r="B212" s="314" t="s">
        <v>372</v>
      </c>
      <c r="C212" s="314"/>
      <c r="D212" s="314"/>
      <c r="E212" s="315">
        <f>E213</f>
        <v>0</v>
      </c>
      <c r="F212" s="319"/>
      <c r="G212" s="142"/>
    </row>
    <row r="213" spans="1:7" s="140" customFormat="1" ht="46.5" hidden="1" x14ac:dyDescent="0.25">
      <c r="A213" s="324" t="s">
        <v>365</v>
      </c>
      <c r="B213" s="296" t="s">
        <v>372</v>
      </c>
      <c r="C213" s="296" t="s">
        <v>217</v>
      </c>
      <c r="D213" s="296"/>
      <c r="E213" s="297">
        <v>0</v>
      </c>
      <c r="F213" s="319" t="e">
        <f>#REF!</f>
        <v>#REF!</v>
      </c>
      <c r="G213" s="142" t="e">
        <f>#REF!</f>
        <v>#REF!</v>
      </c>
    </row>
    <row r="214" spans="1:7" s="97" customFormat="1" ht="23.25" hidden="1" x14ac:dyDescent="0.25">
      <c r="A214" s="295" t="s">
        <v>102</v>
      </c>
      <c r="B214" s="296" t="s">
        <v>372</v>
      </c>
      <c r="C214" s="296" t="s">
        <v>217</v>
      </c>
      <c r="D214" s="296" t="s">
        <v>103</v>
      </c>
      <c r="E214" s="297">
        <v>0</v>
      </c>
      <c r="F214" s="320">
        <f>F226</f>
        <v>0</v>
      </c>
      <c r="G214" s="147">
        <f>G226</f>
        <v>0</v>
      </c>
    </row>
    <row r="215" spans="1:7" ht="22.5" x14ac:dyDescent="0.3">
      <c r="A215" s="294" t="s">
        <v>294</v>
      </c>
      <c r="B215" s="298" t="s">
        <v>219</v>
      </c>
      <c r="C215" s="298" t="s">
        <v>295</v>
      </c>
      <c r="D215" s="298" t="s">
        <v>296</v>
      </c>
      <c r="E215" s="288">
        <f>E216+E224</f>
        <v>1199714</v>
      </c>
    </row>
    <row r="216" spans="1:7" ht="22.5" x14ac:dyDescent="0.3">
      <c r="A216" s="294" t="s">
        <v>297</v>
      </c>
      <c r="B216" s="298" t="s">
        <v>219</v>
      </c>
      <c r="C216" s="298"/>
      <c r="D216" s="298"/>
      <c r="E216" s="288">
        <v>210500</v>
      </c>
    </row>
    <row r="217" spans="1:7" ht="67.5" x14ac:dyDescent="0.3">
      <c r="A217" s="286" t="s">
        <v>385</v>
      </c>
      <c r="B217" s="298" t="s">
        <v>298</v>
      </c>
      <c r="C217" s="298"/>
      <c r="D217" s="298"/>
      <c r="E217" s="288">
        <v>209800</v>
      </c>
    </row>
    <row r="218" spans="1:7" ht="67.5" x14ac:dyDescent="0.3">
      <c r="A218" s="286" t="s">
        <v>214</v>
      </c>
      <c r="B218" s="298" t="s">
        <v>362</v>
      </c>
      <c r="C218" s="298"/>
      <c r="D218" s="298"/>
      <c r="E218" s="288">
        <v>209800</v>
      </c>
    </row>
    <row r="219" spans="1:7" ht="116.25" x14ac:dyDescent="0.35">
      <c r="A219" s="289" t="s">
        <v>215</v>
      </c>
      <c r="B219" s="299" t="s">
        <v>362</v>
      </c>
      <c r="C219" s="299" t="s">
        <v>216</v>
      </c>
      <c r="D219" s="299" t="s">
        <v>137</v>
      </c>
      <c r="E219" s="291">
        <v>193800</v>
      </c>
    </row>
    <row r="220" spans="1:7" ht="46.5" x14ac:dyDescent="0.35">
      <c r="A220" s="289" t="s">
        <v>213</v>
      </c>
      <c r="B220" s="299" t="s">
        <v>362</v>
      </c>
      <c r="C220" s="299" t="s">
        <v>217</v>
      </c>
      <c r="D220" s="299" t="s">
        <v>137</v>
      </c>
      <c r="E220" s="291">
        <v>16000</v>
      </c>
    </row>
    <row r="221" spans="1:7" ht="180" x14ac:dyDescent="0.3">
      <c r="A221" s="328" t="s">
        <v>299</v>
      </c>
      <c r="B221" s="298" t="s">
        <v>374</v>
      </c>
      <c r="C221" s="298"/>
      <c r="D221" s="298"/>
      <c r="E221" s="288">
        <f>E222</f>
        <v>700</v>
      </c>
    </row>
    <row r="222" spans="1:7" ht="46.5" x14ac:dyDescent="0.35">
      <c r="A222" s="289" t="s">
        <v>213</v>
      </c>
      <c r="B222" s="299" t="s">
        <v>374</v>
      </c>
      <c r="C222" s="299" t="s">
        <v>217</v>
      </c>
      <c r="D222" s="299"/>
      <c r="E222" s="291">
        <f>E223</f>
        <v>700</v>
      </c>
    </row>
    <row r="223" spans="1:7" ht="23.25" x14ac:dyDescent="0.35">
      <c r="A223" s="289" t="s">
        <v>185</v>
      </c>
      <c r="B223" s="299" t="s">
        <v>374</v>
      </c>
      <c r="C223" s="299" t="s">
        <v>217</v>
      </c>
      <c r="D223" s="299" t="s">
        <v>182</v>
      </c>
      <c r="E223" s="291">
        <v>700</v>
      </c>
    </row>
    <row r="224" spans="1:7" ht="22.5" x14ac:dyDescent="0.3">
      <c r="A224" s="286" t="s">
        <v>300</v>
      </c>
      <c r="B224" s="298" t="s">
        <v>301</v>
      </c>
      <c r="C224" s="298"/>
      <c r="D224" s="298"/>
      <c r="E224" s="288">
        <f>E225+E240+E232+E236</f>
        <v>989214</v>
      </c>
    </row>
    <row r="225" spans="1:5" ht="45" x14ac:dyDescent="0.25">
      <c r="A225" s="312" t="s">
        <v>302</v>
      </c>
      <c r="B225" s="329" t="s">
        <v>303</v>
      </c>
      <c r="C225" s="329"/>
      <c r="D225" s="329"/>
      <c r="E225" s="330">
        <f>E226+E229</f>
        <v>987214</v>
      </c>
    </row>
    <row r="226" spans="1:5" ht="45" x14ac:dyDescent="0.25">
      <c r="A226" s="286" t="s">
        <v>304</v>
      </c>
      <c r="B226" s="329" t="s">
        <v>309</v>
      </c>
      <c r="C226" s="329"/>
      <c r="D226" s="329"/>
      <c r="E226" s="330">
        <f>E227</f>
        <v>63739</v>
      </c>
    </row>
    <row r="227" spans="1:5" ht="23.25" x14ac:dyDescent="0.25">
      <c r="A227" s="289" t="s">
        <v>305</v>
      </c>
      <c r="B227" s="331" t="s">
        <v>309</v>
      </c>
      <c r="C227" s="331" t="s">
        <v>306</v>
      </c>
      <c r="D227" s="331"/>
      <c r="E227" s="332">
        <f>E228</f>
        <v>63739</v>
      </c>
    </row>
    <row r="228" spans="1:5" ht="36.75" customHeight="1" x14ac:dyDescent="0.35">
      <c r="A228" s="300" t="s">
        <v>307</v>
      </c>
      <c r="B228" s="331" t="s">
        <v>309</v>
      </c>
      <c r="C228" s="331" t="s">
        <v>306</v>
      </c>
      <c r="D228" s="331" t="s">
        <v>83</v>
      </c>
      <c r="E228" s="332">
        <v>63739</v>
      </c>
    </row>
    <row r="229" spans="1:5" ht="45" x14ac:dyDescent="0.3">
      <c r="A229" s="333" t="s">
        <v>308</v>
      </c>
      <c r="B229" s="329" t="s">
        <v>375</v>
      </c>
      <c r="C229" s="329"/>
      <c r="D229" s="329"/>
      <c r="E229" s="330">
        <f>E230</f>
        <v>923475</v>
      </c>
    </row>
    <row r="230" spans="1:5" ht="23.25" x14ac:dyDescent="0.25">
      <c r="A230" s="289" t="s">
        <v>305</v>
      </c>
      <c r="B230" s="331" t="s">
        <v>375</v>
      </c>
      <c r="C230" s="331" t="s">
        <v>306</v>
      </c>
      <c r="D230" s="331"/>
      <c r="E230" s="332">
        <f>E231</f>
        <v>923475</v>
      </c>
    </row>
    <row r="231" spans="1:5" ht="40.5" customHeight="1" x14ac:dyDescent="0.35">
      <c r="A231" s="300" t="s">
        <v>307</v>
      </c>
      <c r="B231" s="331" t="s">
        <v>375</v>
      </c>
      <c r="C231" s="331" t="s">
        <v>306</v>
      </c>
      <c r="D231" s="331" t="s">
        <v>83</v>
      </c>
      <c r="E231" s="332">
        <v>923475</v>
      </c>
    </row>
    <row r="232" spans="1:5" ht="53.25" hidden="1" customHeight="1" x14ac:dyDescent="0.3">
      <c r="A232" s="333" t="s">
        <v>376</v>
      </c>
      <c r="B232" s="329" t="s">
        <v>191</v>
      </c>
      <c r="C232" s="331"/>
      <c r="D232" s="331"/>
      <c r="E232" s="330">
        <f>E233</f>
        <v>0</v>
      </c>
    </row>
    <row r="233" spans="1:5" ht="12.75" hidden="1" customHeight="1" x14ac:dyDescent="0.35">
      <c r="A233" s="300" t="s">
        <v>377</v>
      </c>
      <c r="B233" s="331" t="s">
        <v>378</v>
      </c>
      <c r="C233" s="331"/>
      <c r="D233" s="331"/>
      <c r="E233" s="332"/>
    </row>
    <row r="234" spans="1:5" ht="16.5" hidden="1" customHeight="1" x14ac:dyDescent="0.35">
      <c r="A234" s="300" t="s">
        <v>312</v>
      </c>
      <c r="B234" s="331" t="s">
        <v>378</v>
      </c>
      <c r="C234" s="331" t="s">
        <v>229</v>
      </c>
      <c r="D234" s="331"/>
      <c r="E234" s="332"/>
    </row>
    <row r="235" spans="1:5" ht="18.75" hidden="1" customHeight="1" x14ac:dyDescent="0.35">
      <c r="A235" s="300" t="s">
        <v>176</v>
      </c>
      <c r="B235" s="331" t="s">
        <v>378</v>
      </c>
      <c r="C235" s="331" t="s">
        <v>229</v>
      </c>
      <c r="D235" s="331" t="s">
        <v>177</v>
      </c>
      <c r="E235" s="332"/>
    </row>
    <row r="236" spans="1:5" ht="13.5" hidden="1" customHeight="1" x14ac:dyDescent="0.3">
      <c r="A236" s="333" t="s">
        <v>381</v>
      </c>
      <c r="B236" s="329" t="s">
        <v>379</v>
      </c>
      <c r="C236" s="331"/>
      <c r="D236" s="331"/>
      <c r="E236" s="330">
        <f>E237</f>
        <v>0</v>
      </c>
    </row>
    <row r="237" spans="1:5" ht="15" hidden="1" customHeight="1" x14ac:dyDescent="0.35">
      <c r="A237" s="300" t="s">
        <v>377</v>
      </c>
      <c r="B237" s="331" t="s">
        <v>380</v>
      </c>
      <c r="C237" s="331"/>
      <c r="D237" s="331"/>
      <c r="E237" s="332">
        <f>E238</f>
        <v>0</v>
      </c>
    </row>
    <row r="238" spans="1:5" ht="17.25" hidden="1" customHeight="1" x14ac:dyDescent="0.35">
      <c r="A238" s="300" t="s">
        <v>312</v>
      </c>
      <c r="B238" s="331" t="s">
        <v>380</v>
      </c>
      <c r="C238" s="331" t="s">
        <v>229</v>
      </c>
      <c r="D238" s="331"/>
      <c r="E238" s="332">
        <f>E239</f>
        <v>0</v>
      </c>
    </row>
    <row r="239" spans="1:5" ht="21" hidden="1" customHeight="1" x14ac:dyDescent="0.35">
      <c r="A239" s="300" t="s">
        <v>176</v>
      </c>
      <c r="B239" s="331" t="s">
        <v>380</v>
      </c>
      <c r="C239" s="331" t="s">
        <v>229</v>
      </c>
      <c r="D239" s="331" t="s">
        <v>177</v>
      </c>
      <c r="E239" s="332">
        <v>0</v>
      </c>
    </row>
    <row r="240" spans="1:5" ht="22.5" x14ac:dyDescent="0.25">
      <c r="A240" s="325" t="s">
        <v>84</v>
      </c>
      <c r="B240" s="314" t="s">
        <v>310</v>
      </c>
      <c r="C240" s="314"/>
      <c r="D240" s="314"/>
      <c r="E240" s="315">
        <f>E241</f>
        <v>2000</v>
      </c>
    </row>
    <row r="241" spans="1:5" ht="22.5" x14ac:dyDescent="0.25">
      <c r="A241" s="325" t="s">
        <v>311</v>
      </c>
      <c r="B241" s="314" t="s">
        <v>353</v>
      </c>
      <c r="C241" s="314"/>
      <c r="D241" s="314"/>
      <c r="E241" s="315">
        <f>E242</f>
        <v>2000</v>
      </c>
    </row>
    <row r="242" spans="1:5" ht="23.25" x14ac:dyDescent="0.25">
      <c r="A242" s="289" t="s">
        <v>312</v>
      </c>
      <c r="B242" s="296" t="s">
        <v>353</v>
      </c>
      <c r="C242" s="296" t="s">
        <v>229</v>
      </c>
      <c r="D242" s="296"/>
      <c r="E242" s="297">
        <f>E243</f>
        <v>2000</v>
      </c>
    </row>
    <row r="243" spans="1:5" ht="23.25" x14ac:dyDescent="0.35">
      <c r="A243" s="301" t="s">
        <v>313</v>
      </c>
      <c r="B243" s="296" t="s">
        <v>353</v>
      </c>
      <c r="C243" s="296" t="s">
        <v>229</v>
      </c>
      <c r="D243" s="296" t="s">
        <v>85</v>
      </c>
      <c r="E243" s="297">
        <v>2000</v>
      </c>
    </row>
    <row r="244" spans="1:5" ht="22.5" x14ac:dyDescent="0.25">
      <c r="A244" s="310" t="s">
        <v>351</v>
      </c>
      <c r="B244" s="310"/>
      <c r="C244" s="310"/>
      <c r="D244" s="310"/>
      <c r="E244" s="337">
        <f>E215+E30+E13</f>
        <v>17268624.490000002</v>
      </c>
    </row>
    <row r="247" spans="1:5" ht="55.5" customHeight="1" x14ac:dyDescent="0.35">
      <c r="A247" s="302" t="s">
        <v>357</v>
      </c>
      <c r="E247" s="311" t="s">
        <v>358</v>
      </c>
    </row>
  </sheetData>
  <mergeCells count="8">
    <mergeCell ref="C2:E2"/>
    <mergeCell ref="A10:A11"/>
    <mergeCell ref="B10:B11"/>
    <mergeCell ref="C10:C11"/>
    <mergeCell ref="D10:D11"/>
    <mergeCell ref="A6:G6"/>
    <mergeCell ref="A7:G7"/>
    <mergeCell ref="A4:E4"/>
  </mergeCells>
  <pageMargins left="0.70866141732283472" right="0.70866141732283472" top="0.74803149606299213" bottom="0.74803149606299213" header="0.31496062992125984" footer="0.31496062992125984"/>
  <pageSetup paperSize="9" scale="4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98"/>
  <sheetViews>
    <sheetView workbookViewId="0">
      <selection activeCell="E13" sqref="E13"/>
    </sheetView>
  </sheetViews>
  <sheetFormatPr defaultColWidth="9.140625" defaultRowHeight="15.75" x14ac:dyDescent="0.25"/>
  <cols>
    <col min="1" max="1" width="52.85546875" style="86" customWidth="1"/>
    <col min="2" max="2" width="14.7109375" style="86" customWidth="1"/>
    <col min="3" max="3" width="12.85546875" style="86" customWidth="1"/>
    <col min="4" max="4" width="14.28515625" style="19" customWidth="1"/>
    <col min="5" max="5" width="18.85546875" style="15" customWidth="1"/>
    <col min="6" max="6" width="17.7109375" style="15" customWidth="1"/>
    <col min="7" max="7" width="9.28515625" style="87" bestFit="1" customWidth="1"/>
    <col min="8" max="9" width="15.42578125" style="87" bestFit="1" customWidth="1"/>
    <col min="10" max="16384" width="9.140625" style="87"/>
  </cols>
  <sheetData>
    <row r="1" spans="1:9" x14ac:dyDescent="0.25">
      <c r="D1" s="18" t="s">
        <v>142</v>
      </c>
    </row>
    <row r="2" spans="1:9" x14ac:dyDescent="0.25">
      <c r="D2" s="18" t="s">
        <v>110</v>
      </c>
    </row>
    <row r="3" spans="1:9" x14ac:dyDescent="0.25">
      <c r="D3" s="5" t="s">
        <v>162</v>
      </c>
    </row>
    <row r="4" spans="1:9" x14ac:dyDescent="0.25">
      <c r="D4" s="18" t="s">
        <v>181</v>
      </c>
    </row>
    <row r="6" spans="1:9" ht="15.75" customHeight="1" x14ac:dyDescent="0.25">
      <c r="A6" s="363" t="s">
        <v>107</v>
      </c>
      <c r="B6" s="363"/>
      <c r="C6" s="363"/>
      <c r="D6" s="363"/>
      <c r="E6" s="363"/>
      <c r="F6" s="363"/>
    </row>
    <row r="7" spans="1:9" ht="32.25" customHeight="1" x14ac:dyDescent="0.25">
      <c r="A7" s="363" t="s">
        <v>148</v>
      </c>
      <c r="B7" s="363"/>
      <c r="C7" s="363"/>
      <c r="D7" s="363"/>
      <c r="E7" s="363"/>
      <c r="F7" s="363"/>
    </row>
    <row r="8" spans="1:9" ht="15.75" customHeight="1" x14ac:dyDescent="0.25">
      <c r="A8" s="363" t="s">
        <v>189</v>
      </c>
      <c r="B8" s="363"/>
      <c r="C8" s="363"/>
      <c r="D8" s="363"/>
      <c r="E8" s="363"/>
      <c r="F8" s="363"/>
    </row>
    <row r="9" spans="1:9" x14ac:dyDescent="0.25">
      <c r="A9" s="88"/>
    </row>
    <row r="10" spans="1:9" x14ac:dyDescent="0.25">
      <c r="A10" s="89" t="s">
        <v>73</v>
      </c>
      <c r="B10" s="89" t="s">
        <v>73</v>
      </c>
      <c r="C10" s="89" t="s">
        <v>73</v>
      </c>
      <c r="D10" s="90" t="s">
        <v>73</v>
      </c>
      <c r="E10" s="89"/>
      <c r="F10" s="89" t="s">
        <v>135</v>
      </c>
    </row>
    <row r="11" spans="1:9" x14ac:dyDescent="0.25">
      <c r="A11" s="364" t="s">
        <v>74</v>
      </c>
      <c r="B11" s="364" t="s">
        <v>108</v>
      </c>
      <c r="C11" s="364" t="s">
        <v>109</v>
      </c>
      <c r="D11" s="365" t="s">
        <v>75</v>
      </c>
      <c r="E11" s="364" t="s">
        <v>3</v>
      </c>
      <c r="F11" s="364"/>
    </row>
    <row r="12" spans="1:9" x14ac:dyDescent="0.25">
      <c r="A12" s="364"/>
      <c r="B12" s="364"/>
      <c r="C12" s="364"/>
      <c r="D12" s="365"/>
      <c r="E12" s="139" t="s">
        <v>159</v>
      </c>
      <c r="F12" s="139" t="s">
        <v>186</v>
      </c>
    </row>
    <row r="13" spans="1:9" ht="63" x14ac:dyDescent="0.25">
      <c r="A13" s="27" t="s">
        <v>136</v>
      </c>
      <c r="B13" s="102">
        <v>6035118</v>
      </c>
      <c r="C13" s="102"/>
      <c r="D13" s="103"/>
      <c r="E13" s="104">
        <f>E15+E17</f>
        <v>39700</v>
      </c>
      <c r="F13" s="104">
        <f>F15+F17</f>
        <v>39800</v>
      </c>
      <c r="G13" s="92"/>
      <c r="H13" s="105"/>
      <c r="I13" s="105"/>
    </row>
    <row r="14" spans="1:9" ht="31.5" customHeight="1" x14ac:dyDescent="0.25">
      <c r="A14" s="44" t="s">
        <v>111</v>
      </c>
      <c r="B14" s="43">
        <v>6035118</v>
      </c>
      <c r="C14" s="43">
        <v>121</v>
      </c>
      <c r="D14" s="106"/>
      <c r="E14" s="107">
        <f>E15</f>
        <v>37000</v>
      </c>
      <c r="F14" s="107">
        <f>F15</f>
        <v>37000</v>
      </c>
      <c r="G14" s="92"/>
      <c r="H14" s="108"/>
      <c r="I14" s="108"/>
    </row>
    <row r="15" spans="1:9" x14ac:dyDescent="0.25">
      <c r="A15" s="44" t="s">
        <v>138</v>
      </c>
      <c r="B15" s="43">
        <v>6035118</v>
      </c>
      <c r="C15" s="43">
        <v>121</v>
      </c>
      <c r="D15" s="106" t="s">
        <v>137</v>
      </c>
      <c r="E15" s="107">
        <v>37000</v>
      </c>
      <c r="F15" s="107">
        <v>37000</v>
      </c>
      <c r="G15" s="92"/>
      <c r="H15" s="105"/>
      <c r="I15" s="105"/>
    </row>
    <row r="16" spans="1:9" ht="47.25" x14ac:dyDescent="0.25">
      <c r="A16" s="44" t="s">
        <v>112</v>
      </c>
      <c r="B16" s="43">
        <v>6035118</v>
      </c>
      <c r="C16" s="43">
        <v>244</v>
      </c>
      <c r="D16" s="106"/>
      <c r="E16" s="26">
        <v>2200</v>
      </c>
      <c r="F16" s="26">
        <f>F17</f>
        <v>2800</v>
      </c>
      <c r="G16" s="92"/>
      <c r="H16" s="105"/>
      <c r="I16" s="105"/>
    </row>
    <row r="17" spans="1:9" x14ac:dyDescent="0.25">
      <c r="A17" s="44" t="s">
        <v>138</v>
      </c>
      <c r="B17" s="43">
        <v>6035118</v>
      </c>
      <c r="C17" s="43">
        <v>244</v>
      </c>
      <c r="D17" s="106" t="s">
        <v>137</v>
      </c>
      <c r="E17" s="26">
        <v>2700</v>
      </c>
      <c r="F17" s="26">
        <v>2800</v>
      </c>
      <c r="G17" s="92"/>
      <c r="H17" s="105"/>
      <c r="I17" s="105"/>
    </row>
    <row r="18" spans="1:9" ht="31.5" x14ac:dyDescent="0.25">
      <c r="A18" s="55" t="s">
        <v>121</v>
      </c>
      <c r="B18" s="109">
        <v>7707001</v>
      </c>
      <c r="C18" s="109"/>
      <c r="D18" s="110"/>
      <c r="E18" s="104">
        <f>E19</f>
        <v>3000</v>
      </c>
      <c r="F18" s="104">
        <f>F19</f>
        <v>3000</v>
      </c>
      <c r="G18" s="92"/>
      <c r="H18" s="105"/>
      <c r="I18" s="105"/>
    </row>
    <row r="19" spans="1:9" x14ac:dyDescent="0.25">
      <c r="A19" s="44" t="s">
        <v>122</v>
      </c>
      <c r="B19" s="45">
        <v>7707001</v>
      </c>
      <c r="C19" s="45">
        <v>870</v>
      </c>
      <c r="D19" s="111"/>
      <c r="E19" s="107">
        <f>E20</f>
        <v>3000</v>
      </c>
      <c r="F19" s="107">
        <f>F20</f>
        <v>3000</v>
      </c>
      <c r="G19" s="92"/>
      <c r="H19" s="105"/>
      <c r="I19" s="105"/>
    </row>
    <row r="20" spans="1:9" x14ac:dyDescent="0.25">
      <c r="A20" s="44" t="s">
        <v>84</v>
      </c>
      <c r="B20" s="45">
        <v>7707001</v>
      </c>
      <c r="C20" s="45">
        <v>870</v>
      </c>
      <c r="D20" s="111" t="s">
        <v>85</v>
      </c>
      <c r="E20" s="107">
        <v>3000</v>
      </c>
      <c r="F20" s="107">
        <v>3000</v>
      </c>
      <c r="G20" s="92"/>
      <c r="H20" s="105"/>
      <c r="I20" s="105"/>
    </row>
    <row r="21" spans="1:9" x14ac:dyDescent="0.25">
      <c r="A21" s="55" t="s">
        <v>113</v>
      </c>
      <c r="B21" s="109">
        <v>7707003</v>
      </c>
      <c r="C21" s="109"/>
      <c r="D21" s="110"/>
      <c r="E21" s="104">
        <f>E22+E24</f>
        <v>262000</v>
      </c>
      <c r="F21" s="104">
        <f>F22+F24</f>
        <v>263000</v>
      </c>
      <c r="G21" s="92"/>
      <c r="H21" s="108"/>
      <c r="I21" s="108"/>
    </row>
    <row r="22" spans="1:9" ht="34.5" customHeight="1" x14ac:dyDescent="0.25">
      <c r="A22" s="44" t="s">
        <v>111</v>
      </c>
      <c r="B22" s="45">
        <v>7707003</v>
      </c>
      <c r="C22" s="45">
        <v>121</v>
      </c>
      <c r="D22" s="111"/>
      <c r="E22" s="107">
        <f>E23</f>
        <v>260000</v>
      </c>
      <c r="F22" s="107">
        <f>F23</f>
        <v>260000</v>
      </c>
      <c r="G22" s="92"/>
      <c r="H22" s="105"/>
      <c r="I22" s="105"/>
    </row>
    <row r="23" spans="1:9" ht="47.25" x14ac:dyDescent="0.25">
      <c r="A23" s="44" t="s">
        <v>114</v>
      </c>
      <c r="B23" s="45">
        <v>7707003</v>
      </c>
      <c r="C23" s="45">
        <v>121</v>
      </c>
      <c r="D23" s="111" t="s">
        <v>79</v>
      </c>
      <c r="E23" s="107">
        <v>260000</v>
      </c>
      <c r="F23" s="107">
        <v>260000</v>
      </c>
      <c r="G23" s="92"/>
      <c r="H23" s="105"/>
      <c r="I23" s="105"/>
    </row>
    <row r="24" spans="1:9" ht="63" x14ac:dyDescent="0.25">
      <c r="A24" s="44" t="s">
        <v>80</v>
      </c>
      <c r="B24" s="45">
        <v>7707003</v>
      </c>
      <c r="C24" s="45">
        <v>122</v>
      </c>
      <c r="D24" s="111" t="s">
        <v>79</v>
      </c>
      <c r="E24" s="107">
        <v>2000</v>
      </c>
      <c r="F24" s="107">
        <v>3000</v>
      </c>
      <c r="G24" s="92"/>
      <c r="H24" s="105"/>
      <c r="I24" s="105"/>
    </row>
    <row r="25" spans="1:9" x14ac:dyDescent="0.25">
      <c r="A25" s="55" t="s">
        <v>115</v>
      </c>
      <c r="B25" s="109">
        <v>7707004</v>
      </c>
      <c r="C25" s="109"/>
      <c r="D25" s="110"/>
      <c r="E25" s="104">
        <f>E26+E29+E31+E33+E36</f>
        <v>1599100</v>
      </c>
      <c r="F25" s="104">
        <f>F26+F29+F31+F33+F36</f>
        <v>1646000</v>
      </c>
      <c r="G25" s="92"/>
      <c r="H25" s="92"/>
      <c r="I25" s="92"/>
    </row>
    <row r="26" spans="1:9" ht="57.75" customHeight="1" x14ac:dyDescent="0.25">
      <c r="A26" s="44" t="s">
        <v>111</v>
      </c>
      <c r="B26" s="45">
        <v>7707004</v>
      </c>
      <c r="C26" s="45">
        <v>121</v>
      </c>
      <c r="D26" s="111"/>
      <c r="E26" s="107">
        <f>E27+E28</f>
        <v>1380000</v>
      </c>
      <c r="F26" s="107">
        <f>F27+F28</f>
        <v>1380000</v>
      </c>
      <c r="G26" s="92"/>
      <c r="H26" s="108"/>
      <c r="I26" s="108"/>
    </row>
    <row r="27" spans="1:9" ht="63" x14ac:dyDescent="0.25">
      <c r="A27" s="44" t="s">
        <v>80</v>
      </c>
      <c r="B27" s="45">
        <v>7707004</v>
      </c>
      <c r="C27" s="45">
        <v>121</v>
      </c>
      <c r="D27" s="111" t="s">
        <v>81</v>
      </c>
      <c r="E27" s="107">
        <v>1380000</v>
      </c>
      <c r="F27" s="107">
        <v>1380000</v>
      </c>
    </row>
    <row r="28" spans="1:9" x14ac:dyDescent="0.25">
      <c r="A28" s="42" t="s">
        <v>90</v>
      </c>
      <c r="B28" s="45">
        <v>7707004</v>
      </c>
      <c r="C28" s="45">
        <v>121</v>
      </c>
      <c r="D28" s="111" t="s">
        <v>91</v>
      </c>
      <c r="E28" s="107"/>
      <c r="F28" s="107"/>
    </row>
    <row r="29" spans="1:9" ht="35.25" customHeight="1" x14ac:dyDescent="0.25">
      <c r="A29" s="44" t="s">
        <v>116</v>
      </c>
      <c r="B29" s="45">
        <v>7707004</v>
      </c>
      <c r="C29" s="45">
        <v>122</v>
      </c>
      <c r="D29" s="111"/>
      <c r="E29" s="107">
        <f>E30</f>
        <v>2000</v>
      </c>
      <c r="F29" s="107">
        <f>F30</f>
        <v>3000</v>
      </c>
    </row>
    <row r="30" spans="1:9" ht="63" x14ac:dyDescent="0.25">
      <c r="A30" s="44" t="s">
        <v>80</v>
      </c>
      <c r="B30" s="45">
        <v>7707004</v>
      </c>
      <c r="C30" s="45">
        <v>122</v>
      </c>
      <c r="D30" s="111" t="s">
        <v>81</v>
      </c>
      <c r="E30" s="107">
        <v>2000</v>
      </c>
      <c r="F30" s="107">
        <v>3000</v>
      </c>
    </row>
    <row r="31" spans="1:9" ht="31.5" x14ac:dyDescent="0.25">
      <c r="A31" s="44" t="s">
        <v>117</v>
      </c>
      <c r="B31" s="45">
        <v>7707004</v>
      </c>
      <c r="C31" s="45">
        <v>242</v>
      </c>
      <c r="D31" s="111"/>
      <c r="E31" s="107">
        <f>E32</f>
        <v>67800</v>
      </c>
      <c r="F31" s="107">
        <f>F32</f>
        <v>111700</v>
      </c>
    </row>
    <row r="32" spans="1:9" ht="63" x14ac:dyDescent="0.25">
      <c r="A32" s="44" t="s">
        <v>80</v>
      </c>
      <c r="B32" s="45">
        <v>7707004</v>
      </c>
      <c r="C32" s="45">
        <v>242</v>
      </c>
      <c r="D32" s="111" t="s">
        <v>81</v>
      </c>
      <c r="E32" s="107">
        <v>67800</v>
      </c>
      <c r="F32" s="107">
        <v>111700</v>
      </c>
    </row>
    <row r="33" spans="1:6" ht="47.25" x14ac:dyDescent="0.25">
      <c r="A33" s="44" t="s">
        <v>112</v>
      </c>
      <c r="B33" s="45">
        <v>7707004</v>
      </c>
      <c r="C33" s="45">
        <v>244</v>
      </c>
      <c r="D33" s="111"/>
      <c r="E33" s="107">
        <f>E34+E35</f>
        <v>147300</v>
      </c>
      <c r="F33" s="107">
        <f>F34+F35</f>
        <v>149300</v>
      </c>
    </row>
    <row r="34" spans="1:6" ht="63" x14ac:dyDescent="0.25">
      <c r="A34" s="44" t="s">
        <v>80</v>
      </c>
      <c r="B34" s="45">
        <v>7707004</v>
      </c>
      <c r="C34" s="45">
        <v>244</v>
      </c>
      <c r="D34" s="111" t="s">
        <v>81</v>
      </c>
      <c r="E34" s="107">
        <v>137300</v>
      </c>
      <c r="F34" s="107">
        <v>139300</v>
      </c>
    </row>
    <row r="35" spans="1:6" ht="47.25" x14ac:dyDescent="0.25">
      <c r="A35" s="44" t="s">
        <v>112</v>
      </c>
      <c r="B35" s="45">
        <v>7707004</v>
      </c>
      <c r="C35" s="45">
        <v>244</v>
      </c>
      <c r="D35" s="111" t="s">
        <v>89</v>
      </c>
      <c r="E35" s="107">
        <v>10000</v>
      </c>
      <c r="F35" s="107">
        <v>10000</v>
      </c>
    </row>
    <row r="36" spans="1:6" x14ac:dyDescent="0.25">
      <c r="A36" s="44" t="s">
        <v>119</v>
      </c>
      <c r="B36" s="45">
        <v>7707004</v>
      </c>
      <c r="C36" s="45">
        <v>852</v>
      </c>
      <c r="D36" s="111"/>
      <c r="E36" s="107">
        <f>E37</f>
        <v>2000</v>
      </c>
      <c r="F36" s="107">
        <f>F37</f>
        <v>2000</v>
      </c>
    </row>
    <row r="37" spans="1:6" ht="63" x14ac:dyDescent="0.25">
      <c r="A37" s="44" t="s">
        <v>80</v>
      </c>
      <c r="B37" s="45">
        <v>7707004</v>
      </c>
      <c r="C37" s="45">
        <v>852</v>
      </c>
      <c r="D37" s="111" t="s">
        <v>81</v>
      </c>
      <c r="E37" s="107">
        <v>2000</v>
      </c>
      <c r="F37" s="107">
        <v>2000</v>
      </c>
    </row>
    <row r="38" spans="1:6" ht="31.5" x14ac:dyDescent="0.25">
      <c r="A38" s="55" t="s">
        <v>118</v>
      </c>
      <c r="B38" s="109">
        <v>7707013</v>
      </c>
      <c r="C38" s="109"/>
      <c r="D38" s="110"/>
      <c r="E38" s="104">
        <f>E39</f>
        <v>9000</v>
      </c>
      <c r="F38" s="104">
        <f>F39</f>
        <v>9000</v>
      </c>
    </row>
    <row r="39" spans="1:6" x14ac:dyDescent="0.25">
      <c r="A39" s="44" t="s">
        <v>22</v>
      </c>
      <c r="B39" s="45">
        <v>7707013</v>
      </c>
      <c r="C39" s="45">
        <v>540</v>
      </c>
      <c r="D39" s="111"/>
      <c r="E39" s="107">
        <f>E40</f>
        <v>9000</v>
      </c>
      <c r="F39" s="107">
        <f>F40</f>
        <v>9000</v>
      </c>
    </row>
    <row r="40" spans="1:6" ht="47.25" x14ac:dyDescent="0.25">
      <c r="A40" s="44" t="s">
        <v>82</v>
      </c>
      <c r="B40" s="45">
        <v>7707013</v>
      </c>
      <c r="C40" s="45">
        <v>540</v>
      </c>
      <c r="D40" s="111" t="s">
        <v>83</v>
      </c>
      <c r="E40" s="107">
        <v>9000</v>
      </c>
      <c r="F40" s="107">
        <v>9000</v>
      </c>
    </row>
    <row r="41" spans="1:6" ht="47.25" x14ac:dyDescent="0.25">
      <c r="A41" s="33" t="s">
        <v>154</v>
      </c>
      <c r="B41" s="35">
        <v>7707801</v>
      </c>
      <c r="C41" s="109"/>
      <c r="D41" s="110"/>
      <c r="E41" s="104">
        <f>E42+E44+E46+E48</f>
        <v>208000</v>
      </c>
      <c r="F41" s="104">
        <f>F42+F44+F46+F48</f>
        <v>208000</v>
      </c>
    </row>
    <row r="42" spans="1:6" ht="47.25" x14ac:dyDescent="0.25">
      <c r="A42" s="44" t="s">
        <v>120</v>
      </c>
      <c r="B42" s="37">
        <v>7707801</v>
      </c>
      <c r="C42" s="45">
        <v>111</v>
      </c>
      <c r="D42" s="111"/>
      <c r="E42" s="107">
        <f>E43</f>
        <v>195000</v>
      </c>
      <c r="F42" s="107">
        <f>F43</f>
        <v>195000</v>
      </c>
    </row>
    <row r="43" spans="1:6" x14ac:dyDescent="0.25">
      <c r="A43" s="44" t="s">
        <v>102</v>
      </c>
      <c r="B43" s="37">
        <v>7707801</v>
      </c>
      <c r="C43" s="45">
        <v>111</v>
      </c>
      <c r="D43" s="111" t="s">
        <v>103</v>
      </c>
      <c r="E43" s="107">
        <v>195000</v>
      </c>
      <c r="F43" s="107">
        <v>195000</v>
      </c>
    </row>
    <row r="44" spans="1:6" x14ac:dyDescent="0.25">
      <c r="A44" s="30" t="s">
        <v>102</v>
      </c>
      <c r="B44" s="37">
        <v>7707801</v>
      </c>
      <c r="C44" s="37">
        <v>122</v>
      </c>
      <c r="D44" s="36" t="s">
        <v>103</v>
      </c>
      <c r="E44" s="39">
        <v>1000</v>
      </c>
      <c r="F44" s="124">
        <v>1000</v>
      </c>
    </row>
    <row r="45" spans="1:6" x14ac:dyDescent="0.25">
      <c r="A45" s="44" t="s">
        <v>102</v>
      </c>
      <c r="B45" s="37">
        <v>7707801</v>
      </c>
      <c r="C45" s="45">
        <v>242</v>
      </c>
      <c r="D45" s="111" t="s">
        <v>103</v>
      </c>
      <c r="E45" s="107"/>
      <c r="F45" s="107"/>
    </row>
    <row r="46" spans="1:6" ht="47.25" x14ac:dyDescent="0.25">
      <c r="A46" s="44" t="s">
        <v>112</v>
      </c>
      <c r="B46" s="37">
        <v>7707801</v>
      </c>
      <c r="C46" s="45">
        <v>244</v>
      </c>
      <c r="D46" s="111"/>
      <c r="E46" s="107">
        <f>E47</f>
        <v>12000</v>
      </c>
      <c r="F46" s="107">
        <f>F47</f>
        <v>12000</v>
      </c>
    </row>
    <row r="47" spans="1:6" x14ac:dyDescent="0.25">
      <c r="A47" s="44" t="s">
        <v>102</v>
      </c>
      <c r="B47" s="37">
        <v>7707801</v>
      </c>
      <c r="C47" s="45">
        <v>244</v>
      </c>
      <c r="D47" s="111" t="s">
        <v>103</v>
      </c>
      <c r="E47" s="107">
        <v>12000</v>
      </c>
      <c r="F47" s="107">
        <v>12000</v>
      </c>
    </row>
    <row r="48" spans="1:6" x14ac:dyDescent="0.25">
      <c r="A48" s="44" t="s">
        <v>119</v>
      </c>
      <c r="B48" s="37">
        <v>7707801</v>
      </c>
      <c r="C48" s="45">
        <v>852</v>
      </c>
      <c r="D48" s="111"/>
      <c r="E48" s="107">
        <f>E49</f>
        <v>0</v>
      </c>
      <c r="F48" s="107">
        <f>F49</f>
        <v>0</v>
      </c>
    </row>
    <row r="49" spans="1:6" x14ac:dyDescent="0.25">
      <c r="A49" s="44" t="s">
        <v>102</v>
      </c>
      <c r="B49" s="37">
        <v>7707801</v>
      </c>
      <c r="C49" s="45">
        <v>852</v>
      </c>
      <c r="D49" s="111" t="s">
        <v>103</v>
      </c>
      <c r="E49" s="107"/>
      <c r="F49" s="107"/>
    </row>
    <row r="50" spans="1:6" ht="47.25" x14ac:dyDescent="0.25">
      <c r="A50" s="33" t="s">
        <v>152</v>
      </c>
      <c r="B50" s="35">
        <v>7707802</v>
      </c>
      <c r="C50" s="45"/>
      <c r="D50" s="111"/>
      <c r="E50" s="104">
        <f>E51+E54</f>
        <v>132000</v>
      </c>
      <c r="F50" s="104">
        <f>F51+F54</f>
        <v>132000</v>
      </c>
    </row>
    <row r="51" spans="1:6" ht="47.25" x14ac:dyDescent="0.25">
      <c r="A51" s="30" t="s">
        <v>120</v>
      </c>
      <c r="B51" s="35">
        <v>7707802</v>
      </c>
      <c r="C51" s="45">
        <v>111</v>
      </c>
      <c r="D51" s="111"/>
      <c r="E51" s="107">
        <f>E52</f>
        <v>130000</v>
      </c>
      <c r="F51" s="107">
        <f>F52</f>
        <v>130000</v>
      </c>
    </row>
    <row r="52" spans="1:6" x14ac:dyDescent="0.25">
      <c r="A52" s="30" t="s">
        <v>153</v>
      </c>
      <c r="B52" s="35">
        <v>7707802</v>
      </c>
      <c r="C52" s="45">
        <v>111</v>
      </c>
      <c r="D52" s="111" t="s">
        <v>103</v>
      </c>
      <c r="E52" s="107">
        <v>130000</v>
      </c>
      <c r="F52" s="107">
        <v>130000</v>
      </c>
    </row>
    <row r="53" spans="1:6" ht="47.25" x14ac:dyDescent="0.25">
      <c r="A53" s="30" t="s">
        <v>112</v>
      </c>
      <c r="B53" s="35">
        <v>7707802</v>
      </c>
      <c r="C53" s="45">
        <v>244</v>
      </c>
      <c r="D53" s="111"/>
      <c r="E53" s="107">
        <f>E54</f>
        <v>2000</v>
      </c>
      <c r="F53" s="107">
        <f>F54</f>
        <v>2000</v>
      </c>
    </row>
    <row r="54" spans="1:6" x14ac:dyDescent="0.25">
      <c r="A54" s="30" t="s">
        <v>153</v>
      </c>
      <c r="B54" s="35">
        <v>7707802</v>
      </c>
      <c r="C54" s="45">
        <v>244</v>
      </c>
      <c r="D54" s="111" t="s">
        <v>103</v>
      </c>
      <c r="E54" s="107">
        <v>2000</v>
      </c>
      <c r="F54" s="107">
        <v>2000</v>
      </c>
    </row>
    <row r="55" spans="1:6" ht="47.25" x14ac:dyDescent="0.25">
      <c r="A55" s="55" t="s">
        <v>123</v>
      </c>
      <c r="B55" s="109">
        <v>7707032</v>
      </c>
      <c r="C55" s="109"/>
      <c r="D55" s="110"/>
      <c r="E55" s="104">
        <f>E56</f>
        <v>21000</v>
      </c>
      <c r="F55" s="104">
        <f>F56</f>
        <v>48000</v>
      </c>
    </row>
    <row r="56" spans="1:6" ht="47.25" x14ac:dyDescent="0.25">
      <c r="A56" s="44" t="s">
        <v>112</v>
      </c>
      <c r="B56" s="45">
        <v>7707032</v>
      </c>
      <c r="C56" s="45">
        <v>244</v>
      </c>
      <c r="D56" s="111"/>
      <c r="E56" s="107">
        <f>E57</f>
        <v>21000</v>
      </c>
      <c r="F56" s="107">
        <f>F57</f>
        <v>48000</v>
      </c>
    </row>
    <row r="57" spans="1:6" ht="47.25" x14ac:dyDescent="0.25">
      <c r="A57" s="44" t="s">
        <v>88</v>
      </c>
      <c r="B57" s="45">
        <v>7707032</v>
      </c>
      <c r="C57" s="45">
        <v>244</v>
      </c>
      <c r="D57" s="111" t="s">
        <v>91</v>
      </c>
      <c r="E57" s="107">
        <v>21000</v>
      </c>
      <c r="F57" s="107">
        <v>48000</v>
      </c>
    </row>
    <row r="58" spans="1:6" ht="47.25" x14ac:dyDescent="0.25">
      <c r="A58" s="33" t="s">
        <v>123</v>
      </c>
      <c r="B58" s="35">
        <v>7707033</v>
      </c>
      <c r="C58" s="35"/>
      <c r="D58" s="34"/>
      <c r="E58" s="41">
        <f>E59</f>
        <v>10800</v>
      </c>
      <c r="F58" s="41">
        <f>F59</f>
        <v>10800</v>
      </c>
    </row>
    <row r="59" spans="1:6" ht="47.25" x14ac:dyDescent="0.25">
      <c r="A59" s="30" t="s">
        <v>112</v>
      </c>
      <c r="B59" s="37">
        <v>7707033</v>
      </c>
      <c r="C59" s="37">
        <v>244</v>
      </c>
      <c r="D59" s="36"/>
      <c r="E59" s="39">
        <f>E60</f>
        <v>10800</v>
      </c>
      <c r="F59" s="39">
        <f>F60</f>
        <v>10800</v>
      </c>
    </row>
    <row r="60" spans="1:6" ht="47.25" x14ac:dyDescent="0.25">
      <c r="A60" s="30" t="s">
        <v>88</v>
      </c>
      <c r="B60" s="37">
        <v>7707033</v>
      </c>
      <c r="C60" s="37">
        <v>244</v>
      </c>
      <c r="D60" s="36" t="s">
        <v>89</v>
      </c>
      <c r="E60" s="39">
        <v>10800</v>
      </c>
      <c r="F60" s="39">
        <v>10800</v>
      </c>
    </row>
    <row r="61" spans="1:6" ht="31.5" x14ac:dyDescent="0.25">
      <c r="A61" s="55" t="s">
        <v>124</v>
      </c>
      <c r="B61" s="109">
        <v>7707501</v>
      </c>
      <c r="C61" s="109"/>
      <c r="D61" s="110"/>
      <c r="E61" s="104">
        <f>E62</f>
        <v>5000</v>
      </c>
      <c r="F61" s="104">
        <f>F62</f>
        <v>5000</v>
      </c>
    </row>
    <row r="62" spans="1:6" ht="47.25" x14ac:dyDescent="0.25">
      <c r="A62" s="44" t="s">
        <v>112</v>
      </c>
      <c r="B62" s="45">
        <v>7707501</v>
      </c>
      <c r="C62" s="45">
        <v>244</v>
      </c>
      <c r="D62" s="111"/>
      <c r="E62" s="107">
        <f>E63</f>
        <v>5000</v>
      </c>
      <c r="F62" s="107">
        <f>F63</f>
        <v>5000</v>
      </c>
    </row>
    <row r="63" spans="1:6" x14ac:dyDescent="0.25">
      <c r="A63" s="44" t="s">
        <v>105</v>
      </c>
      <c r="B63" s="45">
        <v>7707501</v>
      </c>
      <c r="C63" s="45">
        <v>244</v>
      </c>
      <c r="D63" s="111" t="s">
        <v>106</v>
      </c>
      <c r="E63" s="107">
        <v>5000</v>
      </c>
      <c r="F63" s="107">
        <v>5000</v>
      </c>
    </row>
    <row r="64" spans="1:6" ht="31.5" x14ac:dyDescent="0.25">
      <c r="A64" s="112" t="s">
        <v>127</v>
      </c>
      <c r="B64" s="102">
        <v>7707502</v>
      </c>
      <c r="C64" s="109"/>
      <c r="D64" s="110"/>
      <c r="E64" s="104">
        <f>E65+E67</f>
        <v>160800</v>
      </c>
      <c r="F64" s="104">
        <f>F65+F67</f>
        <v>170000</v>
      </c>
    </row>
    <row r="65" spans="1:6" ht="47.25" x14ac:dyDescent="0.25">
      <c r="A65" s="44" t="s">
        <v>112</v>
      </c>
      <c r="B65" s="45">
        <v>7707502</v>
      </c>
      <c r="C65" s="45">
        <v>244</v>
      </c>
      <c r="D65" s="111"/>
      <c r="E65" s="107">
        <f>E66</f>
        <v>150800</v>
      </c>
      <c r="F65" s="107">
        <f>F66</f>
        <v>125000</v>
      </c>
    </row>
    <row r="66" spans="1:6" x14ac:dyDescent="0.25">
      <c r="A66" s="44" t="s">
        <v>94</v>
      </c>
      <c r="B66" s="45">
        <v>7707502</v>
      </c>
      <c r="C66" s="45">
        <v>244</v>
      </c>
      <c r="D66" s="111" t="s">
        <v>95</v>
      </c>
      <c r="E66" s="107">
        <v>150800</v>
      </c>
      <c r="F66" s="107">
        <v>125000</v>
      </c>
    </row>
    <row r="67" spans="1:6" ht="47.25" x14ac:dyDescent="0.25">
      <c r="A67" s="30" t="s">
        <v>112</v>
      </c>
      <c r="B67" s="37">
        <v>7707502</v>
      </c>
      <c r="C67" s="37">
        <v>244</v>
      </c>
      <c r="D67" s="36"/>
      <c r="E67" s="39">
        <f>E68</f>
        <v>10000</v>
      </c>
      <c r="F67" s="39">
        <f>F68</f>
        <v>45000</v>
      </c>
    </row>
    <row r="68" spans="1:6" x14ac:dyDescent="0.25">
      <c r="A68" s="30" t="s">
        <v>105</v>
      </c>
      <c r="B68" s="37">
        <v>7707502</v>
      </c>
      <c r="C68" s="37">
        <v>244</v>
      </c>
      <c r="D68" s="36" t="s">
        <v>106</v>
      </c>
      <c r="E68" s="39">
        <v>10000</v>
      </c>
      <c r="F68" s="39">
        <v>45000</v>
      </c>
    </row>
    <row r="69" spans="1:6" ht="31.5" x14ac:dyDescent="0.25">
      <c r="A69" s="91" t="s">
        <v>169</v>
      </c>
      <c r="B69" s="35">
        <v>7707503</v>
      </c>
      <c r="C69" s="35"/>
      <c r="D69" s="34"/>
      <c r="E69" s="41">
        <f>E70</f>
        <v>1000</v>
      </c>
      <c r="F69" s="41">
        <f>F70</f>
        <v>2000</v>
      </c>
    </row>
    <row r="70" spans="1:6" ht="47.25" x14ac:dyDescent="0.25">
      <c r="A70" s="30" t="s">
        <v>112</v>
      </c>
      <c r="B70" s="37">
        <v>7707503</v>
      </c>
      <c r="C70" s="37">
        <v>244</v>
      </c>
      <c r="D70" s="36"/>
      <c r="E70" s="39">
        <f>E71</f>
        <v>1000</v>
      </c>
      <c r="F70" s="39">
        <f>F71</f>
        <v>2000</v>
      </c>
    </row>
    <row r="71" spans="1:6" x14ac:dyDescent="0.25">
      <c r="A71" s="30" t="s">
        <v>105</v>
      </c>
      <c r="B71" s="37">
        <v>7707503</v>
      </c>
      <c r="C71" s="37">
        <v>244</v>
      </c>
      <c r="D71" s="36" t="s">
        <v>106</v>
      </c>
      <c r="E71" s="39">
        <v>1000</v>
      </c>
      <c r="F71" s="39">
        <v>2000</v>
      </c>
    </row>
    <row r="72" spans="1:6" ht="31.5" x14ac:dyDescent="0.25">
      <c r="A72" s="91" t="s">
        <v>170</v>
      </c>
      <c r="B72" s="35">
        <v>7707504</v>
      </c>
      <c r="C72" s="35"/>
      <c r="D72" s="34"/>
      <c r="E72" s="41">
        <f>E73</f>
        <v>1000</v>
      </c>
      <c r="F72" s="41">
        <f>F73</f>
        <v>2000</v>
      </c>
    </row>
    <row r="73" spans="1:6" ht="47.25" x14ac:dyDescent="0.25">
      <c r="A73" s="30" t="s">
        <v>112</v>
      </c>
      <c r="B73" s="37">
        <v>7707504</v>
      </c>
      <c r="C73" s="37">
        <v>244</v>
      </c>
      <c r="D73" s="36"/>
      <c r="E73" s="39">
        <f>E74</f>
        <v>1000</v>
      </c>
      <c r="F73" s="39">
        <f>F74</f>
        <v>2000</v>
      </c>
    </row>
    <row r="74" spans="1:6" x14ac:dyDescent="0.25">
      <c r="A74" s="30" t="s">
        <v>105</v>
      </c>
      <c r="B74" s="37">
        <v>7707504</v>
      </c>
      <c r="C74" s="37">
        <v>244</v>
      </c>
      <c r="D74" s="36" t="s">
        <v>106</v>
      </c>
      <c r="E74" s="39">
        <v>1000</v>
      </c>
      <c r="F74" s="39">
        <v>2000</v>
      </c>
    </row>
    <row r="75" spans="1:6" ht="31.5" x14ac:dyDescent="0.25">
      <c r="A75" s="33" t="s">
        <v>126</v>
      </c>
      <c r="B75" s="35">
        <v>7707505</v>
      </c>
      <c r="C75" s="35"/>
      <c r="D75" s="34"/>
      <c r="E75" s="41">
        <f>E76</f>
        <v>28000</v>
      </c>
      <c r="F75" s="41">
        <f>F76</f>
        <v>44000</v>
      </c>
    </row>
    <row r="76" spans="1:6" ht="47.25" x14ac:dyDescent="0.25">
      <c r="A76" s="30" t="s">
        <v>112</v>
      </c>
      <c r="B76" s="37">
        <v>7707505</v>
      </c>
      <c r="C76" s="37">
        <v>244</v>
      </c>
      <c r="D76" s="36"/>
      <c r="E76" s="39">
        <f>E77</f>
        <v>28000</v>
      </c>
      <c r="F76" s="39">
        <f>F77</f>
        <v>44000</v>
      </c>
    </row>
    <row r="77" spans="1:6" x14ac:dyDescent="0.25">
      <c r="A77" s="30" t="s">
        <v>105</v>
      </c>
      <c r="B77" s="37">
        <v>7707505</v>
      </c>
      <c r="C77" s="37">
        <v>244</v>
      </c>
      <c r="D77" s="36" t="s">
        <v>106</v>
      </c>
      <c r="E77" s="39">
        <v>28000</v>
      </c>
      <c r="F77" s="39">
        <v>44000</v>
      </c>
    </row>
    <row r="78" spans="1:6" s="97" customFormat="1" ht="31.5" x14ac:dyDescent="0.25">
      <c r="A78" s="93" t="s">
        <v>173</v>
      </c>
      <c r="B78" s="94">
        <v>7708022</v>
      </c>
      <c r="C78" s="94"/>
      <c r="D78" s="95"/>
      <c r="E78" s="96">
        <f>E79</f>
        <v>30000</v>
      </c>
      <c r="F78" s="96">
        <f>F79</f>
        <v>30000</v>
      </c>
    </row>
    <row r="79" spans="1:6" ht="34.5" customHeight="1" x14ac:dyDescent="0.25">
      <c r="A79" s="98" t="s">
        <v>172</v>
      </c>
      <c r="B79" s="99">
        <v>7708022</v>
      </c>
      <c r="C79" s="99">
        <v>321</v>
      </c>
      <c r="D79" s="100"/>
      <c r="E79" s="101">
        <f>E80</f>
        <v>30000</v>
      </c>
      <c r="F79" s="101">
        <f>F80</f>
        <v>30000</v>
      </c>
    </row>
    <row r="80" spans="1:6" x14ac:dyDescent="0.25">
      <c r="A80" s="98" t="s">
        <v>168</v>
      </c>
      <c r="B80" s="99">
        <v>7708022</v>
      </c>
      <c r="C80" s="99">
        <v>321</v>
      </c>
      <c r="D80" s="100" t="s">
        <v>171</v>
      </c>
      <c r="E80" s="101">
        <v>30000</v>
      </c>
      <c r="F80" s="101">
        <v>30000</v>
      </c>
    </row>
    <row r="81" spans="1:6" ht="31.5" x14ac:dyDescent="0.25">
      <c r="A81" s="33" t="s">
        <v>176</v>
      </c>
      <c r="B81" s="35">
        <v>7709006</v>
      </c>
      <c r="C81" s="35"/>
      <c r="D81" s="34"/>
      <c r="E81" s="41">
        <f>E82</f>
        <v>95000</v>
      </c>
      <c r="F81" s="41">
        <f>F82</f>
        <v>0</v>
      </c>
    </row>
    <row r="82" spans="1:6" ht="31.5" x14ac:dyDescent="0.25">
      <c r="A82" s="30" t="s">
        <v>179</v>
      </c>
      <c r="B82" s="37">
        <v>7709006</v>
      </c>
      <c r="C82" s="37">
        <v>880</v>
      </c>
      <c r="D82" s="36"/>
      <c r="E82" s="39">
        <f>E83</f>
        <v>95000</v>
      </c>
      <c r="F82" s="39">
        <f>F83</f>
        <v>0</v>
      </c>
    </row>
    <row r="83" spans="1:6" x14ac:dyDescent="0.25">
      <c r="A83" s="30" t="s">
        <v>180</v>
      </c>
      <c r="B83" s="37">
        <v>7709006</v>
      </c>
      <c r="C83" s="37">
        <v>880</v>
      </c>
      <c r="D83" s="36" t="s">
        <v>177</v>
      </c>
      <c r="E83" s="39">
        <v>95000</v>
      </c>
      <c r="F83" s="39">
        <v>0</v>
      </c>
    </row>
    <row r="84" spans="1:6" ht="72" x14ac:dyDescent="0.25">
      <c r="A84" s="123" t="s">
        <v>184</v>
      </c>
      <c r="B84" s="35" t="s">
        <v>183</v>
      </c>
      <c r="C84" s="35"/>
      <c r="D84" s="34"/>
      <c r="E84" s="41">
        <f>E85</f>
        <v>700</v>
      </c>
      <c r="F84" s="41">
        <f>F85</f>
        <v>700</v>
      </c>
    </row>
    <row r="85" spans="1:6" ht="47.25" x14ac:dyDescent="0.25">
      <c r="A85" s="30" t="s">
        <v>112</v>
      </c>
      <c r="B85" s="37" t="s">
        <v>183</v>
      </c>
      <c r="C85" s="37">
        <v>244</v>
      </c>
      <c r="D85" s="36"/>
      <c r="E85" s="39">
        <f>E86</f>
        <v>700</v>
      </c>
      <c r="F85" s="39">
        <f>F86</f>
        <v>700</v>
      </c>
    </row>
    <row r="86" spans="1:6" x14ac:dyDescent="0.25">
      <c r="A86" s="30" t="s">
        <v>175</v>
      </c>
      <c r="B86" s="37" t="s">
        <v>183</v>
      </c>
      <c r="C86" s="37">
        <v>244</v>
      </c>
      <c r="D86" s="36" t="s">
        <v>182</v>
      </c>
      <c r="E86" s="39">
        <v>700</v>
      </c>
      <c r="F86" s="39">
        <v>700</v>
      </c>
    </row>
    <row r="87" spans="1:6" x14ac:dyDescent="0.25">
      <c r="A87" s="55" t="s">
        <v>104</v>
      </c>
      <c r="B87" s="109"/>
      <c r="C87" s="109"/>
      <c r="D87" s="110"/>
      <c r="E87" s="104">
        <f>E13+E18+E21+E25+E38+E41+E50+E55+E58+E61+E64+E69+E72+E75+E78+E81+E84</f>
        <v>2606100</v>
      </c>
      <c r="F87" s="104">
        <f>F13+F18+F21+F25+F38+F41+F50+F55+F58+F61+F64+F69+F72+F75+F78+F84</f>
        <v>2613300</v>
      </c>
    </row>
    <row r="88" spans="1:6" x14ac:dyDescent="0.25">
      <c r="E88" s="113"/>
      <c r="F88" s="114"/>
    </row>
    <row r="89" spans="1:6" ht="18.75" x14ac:dyDescent="0.3">
      <c r="A89" s="1" t="s">
        <v>160</v>
      </c>
      <c r="E89" s="1"/>
      <c r="F89" s="2" t="s">
        <v>165</v>
      </c>
    </row>
    <row r="92" spans="1:6" x14ac:dyDescent="0.25">
      <c r="E92" s="25"/>
      <c r="F92" s="25"/>
    </row>
    <row r="93" spans="1:6" x14ac:dyDescent="0.25">
      <c r="E93" s="25"/>
      <c r="F93" s="25"/>
    </row>
    <row r="94" spans="1:6" x14ac:dyDescent="0.25">
      <c r="E94" s="25"/>
      <c r="F94" s="25"/>
    </row>
    <row r="95" spans="1:6" x14ac:dyDescent="0.25">
      <c r="E95" s="25"/>
      <c r="F95" s="25"/>
    </row>
    <row r="96" spans="1:6" x14ac:dyDescent="0.25">
      <c r="E96" s="25"/>
    </row>
    <row r="98" spans="5:6" x14ac:dyDescent="0.25">
      <c r="E98" s="24"/>
      <c r="F98" s="24"/>
    </row>
  </sheetData>
  <mergeCells count="8">
    <mergeCell ref="A6:F6"/>
    <mergeCell ref="A7:F7"/>
    <mergeCell ref="A8:F8"/>
    <mergeCell ref="A11:A12"/>
    <mergeCell ref="B11:B12"/>
    <mergeCell ref="C11:C12"/>
    <mergeCell ref="D11:D12"/>
    <mergeCell ref="E11:F11"/>
  </mergeCells>
  <phoneticPr fontId="11" type="noConversion"/>
  <pageMargins left="0.7" right="0.7" top="0.75" bottom="0.75" header="0.3" footer="0.3"/>
  <pageSetup paperSize="9" scale="60" orientation="portrait" verticalDpi="0" r:id="rId1"/>
  <rowBreaks count="1" manualBreakCount="1">
    <brk id="37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8"/>
  <sheetViews>
    <sheetView workbookViewId="0">
      <selection activeCell="D75" sqref="D75"/>
    </sheetView>
  </sheetViews>
  <sheetFormatPr defaultRowHeight="15.75" x14ac:dyDescent="0.25"/>
  <cols>
    <col min="1" max="1" width="73.42578125" style="4" bestFit="1" customWidth="1"/>
    <col min="2" max="3" width="14.7109375" style="4" customWidth="1"/>
    <col min="4" max="4" width="17.28515625" style="19" customWidth="1"/>
    <col min="5" max="5" width="10" style="19" customWidth="1"/>
    <col min="6" max="6" width="19.7109375" style="15" customWidth="1"/>
    <col min="7" max="7" width="19.7109375" style="15" bestFit="1" customWidth="1"/>
    <col min="8" max="8" width="0.5703125" customWidth="1"/>
  </cols>
  <sheetData>
    <row r="1" spans="1:7" x14ac:dyDescent="0.25">
      <c r="D1" s="18" t="s">
        <v>147</v>
      </c>
    </row>
    <row r="2" spans="1:7" x14ac:dyDescent="0.25">
      <c r="D2" s="18" t="s">
        <v>110</v>
      </c>
    </row>
    <row r="3" spans="1:7" x14ac:dyDescent="0.25">
      <c r="D3" s="5" t="s">
        <v>162</v>
      </c>
    </row>
    <row r="4" spans="1:7" x14ac:dyDescent="0.25">
      <c r="D4" s="18" t="s">
        <v>181</v>
      </c>
    </row>
    <row r="5" spans="1:7" x14ac:dyDescent="0.25">
      <c r="D5" s="18"/>
      <c r="E5" s="18"/>
    </row>
    <row r="6" spans="1:7" x14ac:dyDescent="0.25">
      <c r="A6" s="353" t="s">
        <v>145</v>
      </c>
      <c r="B6" s="353"/>
      <c r="C6" s="354"/>
      <c r="D6" s="354"/>
      <c r="E6" s="354"/>
      <c r="F6" s="354"/>
      <c r="G6" s="4"/>
    </row>
    <row r="7" spans="1:7" x14ac:dyDescent="0.25">
      <c r="A7" s="353" t="s">
        <v>174</v>
      </c>
      <c r="B7" s="353"/>
      <c r="C7" s="353"/>
      <c r="D7" s="353"/>
      <c r="E7" s="353"/>
      <c r="F7" s="353"/>
      <c r="G7" s="7"/>
    </row>
    <row r="8" spans="1:7" x14ac:dyDescent="0.25">
      <c r="A8" s="353" t="s">
        <v>188</v>
      </c>
      <c r="B8" s="353"/>
      <c r="C8" s="353"/>
      <c r="D8" s="353"/>
      <c r="E8" s="353"/>
      <c r="F8" s="353"/>
      <c r="G8" s="7"/>
    </row>
    <row r="9" spans="1:7" x14ac:dyDescent="0.25">
      <c r="A9" s="46" t="s">
        <v>73</v>
      </c>
      <c r="B9" s="46" t="s">
        <v>73</v>
      </c>
      <c r="C9" s="46" t="s">
        <v>73</v>
      </c>
      <c r="D9" s="47" t="s">
        <v>73</v>
      </c>
      <c r="E9" s="47" t="s">
        <v>73</v>
      </c>
      <c r="F9" s="46"/>
      <c r="G9" s="46" t="s">
        <v>135</v>
      </c>
    </row>
    <row r="10" spans="1:7" x14ac:dyDescent="0.25">
      <c r="A10" s="366" t="s">
        <v>74</v>
      </c>
      <c r="B10" s="368" t="s">
        <v>144</v>
      </c>
      <c r="C10" s="368" t="s">
        <v>75</v>
      </c>
      <c r="D10" s="370" t="s">
        <v>108</v>
      </c>
      <c r="E10" s="370" t="s">
        <v>109</v>
      </c>
      <c r="F10" s="355" t="s">
        <v>3</v>
      </c>
      <c r="G10" s="356"/>
    </row>
    <row r="11" spans="1:7" x14ac:dyDescent="0.25">
      <c r="A11" s="367"/>
      <c r="B11" s="369"/>
      <c r="C11" s="369"/>
      <c r="D11" s="371"/>
      <c r="E11" s="371"/>
      <c r="F11" s="16">
        <v>2017</v>
      </c>
      <c r="G11" s="16">
        <v>2018</v>
      </c>
    </row>
    <row r="12" spans="1:7" ht="31.5" x14ac:dyDescent="0.25">
      <c r="A12" s="27" t="s">
        <v>166</v>
      </c>
      <c r="B12" s="28" t="s">
        <v>178</v>
      </c>
      <c r="C12" s="28"/>
      <c r="D12" s="29"/>
      <c r="E12" s="29"/>
      <c r="F12" s="22"/>
      <c r="G12" s="22"/>
    </row>
    <row r="13" spans="1:7" x14ac:dyDescent="0.25">
      <c r="A13" s="9" t="s">
        <v>76</v>
      </c>
      <c r="B13" s="28" t="s">
        <v>178</v>
      </c>
      <c r="C13" s="28" t="s">
        <v>77</v>
      </c>
      <c r="D13" s="29"/>
      <c r="E13" s="29"/>
      <c r="F13" s="41">
        <f>F14+F18+F25+F31</f>
        <v>1873100</v>
      </c>
      <c r="G13" s="41">
        <f>G14+G18+G25+G31</f>
        <v>1921000</v>
      </c>
    </row>
    <row r="14" spans="1:7" ht="31.5" x14ac:dyDescent="0.25">
      <c r="A14" s="9" t="s">
        <v>78</v>
      </c>
      <c r="B14" s="28" t="s">
        <v>178</v>
      </c>
      <c r="C14" s="28" t="s">
        <v>79</v>
      </c>
      <c r="D14" s="29"/>
      <c r="E14" s="29"/>
      <c r="F14" s="41">
        <f>F15</f>
        <v>262000</v>
      </c>
      <c r="G14" s="41">
        <f>G15</f>
        <v>263000</v>
      </c>
    </row>
    <row r="15" spans="1:7" x14ac:dyDescent="0.25">
      <c r="A15" s="33" t="s">
        <v>113</v>
      </c>
      <c r="B15" s="28" t="s">
        <v>178</v>
      </c>
      <c r="C15" s="28" t="s">
        <v>79</v>
      </c>
      <c r="D15" s="29">
        <v>7700300000</v>
      </c>
      <c r="E15" s="29"/>
      <c r="F15" s="40">
        <f>F16+F17</f>
        <v>262000</v>
      </c>
      <c r="G15" s="40">
        <f>G16+G17</f>
        <v>263000</v>
      </c>
    </row>
    <row r="16" spans="1:7" ht="32.25" customHeight="1" x14ac:dyDescent="0.25">
      <c r="A16" s="12" t="s">
        <v>111</v>
      </c>
      <c r="B16" s="31" t="s">
        <v>178</v>
      </c>
      <c r="C16" s="31" t="s">
        <v>79</v>
      </c>
      <c r="D16" s="32">
        <v>7700380110</v>
      </c>
      <c r="E16" s="32">
        <v>121</v>
      </c>
      <c r="F16" s="23">
        <v>260000</v>
      </c>
      <c r="G16" s="23">
        <v>260000</v>
      </c>
    </row>
    <row r="17" spans="1:7" ht="31.5" x14ac:dyDescent="0.25">
      <c r="A17" s="12" t="s">
        <v>116</v>
      </c>
      <c r="B17" s="31" t="s">
        <v>178</v>
      </c>
      <c r="C17" s="36" t="s">
        <v>79</v>
      </c>
      <c r="D17" s="37">
        <v>7700380190</v>
      </c>
      <c r="E17" s="37">
        <v>122</v>
      </c>
      <c r="F17" s="39">
        <v>2000</v>
      </c>
      <c r="G17" s="39">
        <v>3000</v>
      </c>
    </row>
    <row r="18" spans="1:7" x14ac:dyDescent="0.25">
      <c r="A18" s="33" t="s">
        <v>115</v>
      </c>
      <c r="B18" s="28" t="s">
        <v>178</v>
      </c>
      <c r="C18" s="34" t="s">
        <v>81</v>
      </c>
      <c r="D18" s="35">
        <v>7700400000</v>
      </c>
      <c r="E18" s="35"/>
      <c r="F18" s="41">
        <f>SUM(F19:F24)</f>
        <v>1599100</v>
      </c>
      <c r="G18" s="41">
        <f>SUM(G19:G24)</f>
        <v>1646000</v>
      </c>
    </row>
    <row r="19" spans="1:7" ht="31.5" x14ac:dyDescent="0.25">
      <c r="A19" s="30" t="s">
        <v>111</v>
      </c>
      <c r="B19" s="31" t="s">
        <v>178</v>
      </c>
      <c r="C19" s="36" t="s">
        <v>81</v>
      </c>
      <c r="D19" s="37">
        <v>7700480110</v>
      </c>
      <c r="E19" s="37">
        <v>121</v>
      </c>
      <c r="F19" s="39">
        <v>1380000</v>
      </c>
      <c r="G19" s="39">
        <v>1380000</v>
      </c>
    </row>
    <row r="20" spans="1:7" ht="31.5" x14ac:dyDescent="0.25">
      <c r="A20" s="12" t="s">
        <v>116</v>
      </c>
      <c r="B20" s="31" t="s">
        <v>178</v>
      </c>
      <c r="C20" s="36" t="s">
        <v>81</v>
      </c>
      <c r="D20" s="37">
        <v>7700480190</v>
      </c>
      <c r="E20" s="37">
        <v>122</v>
      </c>
      <c r="F20" s="39">
        <v>2000</v>
      </c>
      <c r="G20" s="39">
        <v>3000</v>
      </c>
    </row>
    <row r="21" spans="1:7" ht="31.5" x14ac:dyDescent="0.25">
      <c r="A21" s="30" t="s">
        <v>117</v>
      </c>
      <c r="B21" s="31" t="s">
        <v>178</v>
      </c>
      <c r="C21" s="36" t="s">
        <v>81</v>
      </c>
      <c r="D21" s="37">
        <v>7700480190</v>
      </c>
      <c r="E21" s="32">
        <v>242</v>
      </c>
      <c r="F21" s="23">
        <v>67800</v>
      </c>
      <c r="G21" s="23">
        <v>111700</v>
      </c>
    </row>
    <row r="22" spans="1:7" ht="31.5" x14ac:dyDescent="0.25">
      <c r="A22" s="38" t="s">
        <v>112</v>
      </c>
      <c r="B22" s="31" t="s">
        <v>178</v>
      </c>
      <c r="C22" s="36" t="s">
        <v>81</v>
      </c>
      <c r="D22" s="37">
        <v>7700480190</v>
      </c>
      <c r="E22" s="32">
        <v>244</v>
      </c>
      <c r="F22" s="23">
        <v>137300</v>
      </c>
      <c r="G22" s="23">
        <v>139300</v>
      </c>
    </row>
    <row r="23" spans="1:7" x14ac:dyDescent="0.25">
      <c r="A23" s="30" t="s">
        <v>119</v>
      </c>
      <c r="B23" s="31" t="s">
        <v>178</v>
      </c>
      <c r="C23" s="36" t="s">
        <v>81</v>
      </c>
      <c r="D23" s="37">
        <v>7700489999</v>
      </c>
      <c r="E23" s="37">
        <v>852</v>
      </c>
      <c r="F23" s="39">
        <v>2000</v>
      </c>
      <c r="G23" s="39">
        <v>2000</v>
      </c>
    </row>
    <row r="24" spans="1:7" s="131" customFormat="1" ht="31.5" x14ac:dyDescent="0.25">
      <c r="A24" s="126" t="s">
        <v>112</v>
      </c>
      <c r="B24" s="127" t="s">
        <v>178</v>
      </c>
      <c r="C24" s="127" t="s">
        <v>89</v>
      </c>
      <c r="D24" s="128">
        <v>7703387010</v>
      </c>
      <c r="E24" s="129">
        <v>244</v>
      </c>
      <c r="F24" s="130">
        <v>10000</v>
      </c>
      <c r="G24" s="130">
        <v>10000</v>
      </c>
    </row>
    <row r="25" spans="1:7" ht="34.5" customHeight="1" x14ac:dyDescent="0.25">
      <c r="A25" s="9" t="s">
        <v>82</v>
      </c>
      <c r="B25" s="28" t="s">
        <v>178</v>
      </c>
      <c r="C25" s="34" t="s">
        <v>83</v>
      </c>
      <c r="D25" s="35"/>
      <c r="E25" s="35"/>
      <c r="F25" s="41">
        <f>F26</f>
        <v>9000</v>
      </c>
      <c r="G25" s="41">
        <f>G26</f>
        <v>9000</v>
      </c>
    </row>
    <row r="26" spans="1:7" ht="31.5" x14ac:dyDescent="0.25">
      <c r="A26" s="30" t="s">
        <v>118</v>
      </c>
      <c r="B26" s="31" t="s">
        <v>178</v>
      </c>
      <c r="C26" s="36" t="s">
        <v>83</v>
      </c>
      <c r="D26" s="37">
        <v>7701300000</v>
      </c>
      <c r="E26" s="37"/>
      <c r="F26" s="39">
        <f>F27</f>
        <v>9000</v>
      </c>
      <c r="G26" s="39">
        <f>G27</f>
        <v>9000</v>
      </c>
    </row>
    <row r="27" spans="1:7" x14ac:dyDescent="0.25">
      <c r="A27" s="30" t="s">
        <v>22</v>
      </c>
      <c r="B27" s="31" t="s">
        <v>178</v>
      </c>
      <c r="C27" s="36" t="s">
        <v>83</v>
      </c>
      <c r="D27" s="37">
        <v>7701389999</v>
      </c>
      <c r="E27" s="37">
        <v>540</v>
      </c>
      <c r="F27" s="39">
        <v>9000</v>
      </c>
      <c r="G27" s="39">
        <v>9000</v>
      </c>
    </row>
    <row r="28" spans="1:7" s="87" customFormat="1" x14ac:dyDescent="0.25">
      <c r="A28" s="33" t="s">
        <v>176</v>
      </c>
      <c r="B28" s="35">
        <v>996</v>
      </c>
      <c r="C28" s="36"/>
      <c r="D28" s="34" t="s">
        <v>191</v>
      </c>
      <c r="E28" s="37"/>
      <c r="F28" s="41">
        <f>F29</f>
        <v>95000</v>
      </c>
      <c r="G28" s="41">
        <f>G29</f>
        <v>0</v>
      </c>
    </row>
    <row r="29" spans="1:7" s="87" customFormat="1" x14ac:dyDescent="0.25">
      <c r="A29" s="30" t="s">
        <v>179</v>
      </c>
      <c r="B29" s="37">
        <v>996</v>
      </c>
      <c r="C29" s="36" t="s">
        <v>177</v>
      </c>
      <c r="D29" s="36" t="s">
        <v>191</v>
      </c>
      <c r="E29" s="37">
        <v>800</v>
      </c>
      <c r="F29" s="39">
        <v>95000</v>
      </c>
      <c r="G29" s="39">
        <v>0</v>
      </c>
    </row>
    <row r="30" spans="1:7" s="87" customFormat="1" x14ac:dyDescent="0.25">
      <c r="A30" s="30" t="s">
        <v>180</v>
      </c>
      <c r="B30" s="37">
        <v>996</v>
      </c>
      <c r="C30" s="36" t="s">
        <v>177</v>
      </c>
      <c r="D30" s="36" t="s">
        <v>192</v>
      </c>
      <c r="E30" s="37">
        <v>880</v>
      </c>
      <c r="F30" s="39">
        <v>95000</v>
      </c>
      <c r="G30" s="39">
        <v>0</v>
      </c>
    </row>
    <row r="31" spans="1:7" x14ac:dyDescent="0.25">
      <c r="A31" s="9" t="s">
        <v>84</v>
      </c>
      <c r="B31" s="28" t="s">
        <v>178</v>
      </c>
      <c r="C31" s="34" t="s">
        <v>85</v>
      </c>
      <c r="D31" s="35">
        <v>7700100000</v>
      </c>
      <c r="E31" s="35"/>
      <c r="F31" s="41">
        <f>F32</f>
        <v>3000</v>
      </c>
      <c r="G31" s="41">
        <f>G32</f>
        <v>3000</v>
      </c>
    </row>
    <row r="32" spans="1:7" x14ac:dyDescent="0.25">
      <c r="A32" s="30" t="s">
        <v>121</v>
      </c>
      <c r="B32" s="31" t="s">
        <v>178</v>
      </c>
      <c r="C32" s="36" t="s">
        <v>85</v>
      </c>
      <c r="D32" s="37">
        <v>7700189120</v>
      </c>
      <c r="E32" s="37"/>
      <c r="F32" s="39">
        <f>F33</f>
        <v>3000</v>
      </c>
      <c r="G32" s="39">
        <f>G33</f>
        <v>3000</v>
      </c>
    </row>
    <row r="33" spans="1:7" x14ac:dyDescent="0.25">
      <c r="A33" s="30" t="s">
        <v>122</v>
      </c>
      <c r="B33" s="31" t="s">
        <v>178</v>
      </c>
      <c r="C33" s="36" t="s">
        <v>85</v>
      </c>
      <c r="D33" s="37">
        <v>7700789120</v>
      </c>
      <c r="E33" s="37">
        <v>870</v>
      </c>
      <c r="F33" s="39">
        <v>3000</v>
      </c>
      <c r="G33" s="39">
        <v>3000</v>
      </c>
    </row>
    <row r="34" spans="1:7" ht="48" x14ac:dyDescent="0.25">
      <c r="A34" s="123" t="s">
        <v>184</v>
      </c>
      <c r="B34" s="28" t="s">
        <v>178</v>
      </c>
      <c r="C34" s="34" t="s">
        <v>182</v>
      </c>
      <c r="D34" s="35"/>
      <c r="E34" s="35"/>
      <c r="F34" s="41">
        <f>F35</f>
        <v>700</v>
      </c>
      <c r="G34" s="41">
        <f>G35</f>
        <v>700</v>
      </c>
    </row>
    <row r="35" spans="1:7" ht="31.5" x14ac:dyDescent="0.25">
      <c r="A35" s="126" t="s">
        <v>112</v>
      </c>
      <c r="B35" s="31" t="s">
        <v>178</v>
      </c>
      <c r="C35" s="36" t="s">
        <v>182</v>
      </c>
      <c r="D35" s="37" t="s">
        <v>193</v>
      </c>
      <c r="E35" s="37"/>
      <c r="F35" s="39">
        <v>700</v>
      </c>
      <c r="G35" s="39">
        <v>700</v>
      </c>
    </row>
    <row r="36" spans="1:7" x14ac:dyDescent="0.25">
      <c r="A36" s="30" t="s">
        <v>185</v>
      </c>
      <c r="B36" s="31" t="s">
        <v>178</v>
      </c>
      <c r="C36" s="36" t="s">
        <v>182</v>
      </c>
      <c r="D36" s="37" t="s">
        <v>193</v>
      </c>
      <c r="E36" s="37">
        <v>244</v>
      </c>
      <c r="F36" s="39">
        <v>700</v>
      </c>
      <c r="G36" s="39">
        <v>700</v>
      </c>
    </row>
    <row r="37" spans="1:7" x14ac:dyDescent="0.25">
      <c r="A37" s="9" t="s">
        <v>139</v>
      </c>
      <c r="B37" s="20" t="s">
        <v>178</v>
      </c>
      <c r="C37" s="34" t="s">
        <v>140</v>
      </c>
      <c r="D37" s="35">
        <v>7030251180</v>
      </c>
      <c r="E37" s="35"/>
      <c r="F37" s="41">
        <f>F38</f>
        <v>39700</v>
      </c>
      <c r="G37" s="41">
        <f>G38</f>
        <v>39800</v>
      </c>
    </row>
    <row r="38" spans="1:7" x14ac:dyDescent="0.25">
      <c r="A38" s="30" t="s">
        <v>138</v>
      </c>
      <c r="B38" s="36" t="s">
        <v>178</v>
      </c>
      <c r="C38" s="36" t="s">
        <v>137</v>
      </c>
      <c r="D38" s="37">
        <v>7030251180</v>
      </c>
      <c r="E38" s="37"/>
      <c r="F38" s="39">
        <f>F39</f>
        <v>39700</v>
      </c>
      <c r="G38" s="39">
        <f>G39</f>
        <v>39800</v>
      </c>
    </row>
    <row r="39" spans="1:7" ht="47.25" x14ac:dyDescent="0.25">
      <c r="A39" s="21" t="s">
        <v>136</v>
      </c>
      <c r="B39" s="36" t="s">
        <v>178</v>
      </c>
      <c r="C39" s="36" t="s">
        <v>137</v>
      </c>
      <c r="D39" s="37">
        <v>7030251180</v>
      </c>
      <c r="E39" s="37"/>
      <c r="F39" s="39">
        <f>F40+F41</f>
        <v>39700</v>
      </c>
      <c r="G39" s="39">
        <f>G40+G41</f>
        <v>39800</v>
      </c>
    </row>
    <row r="40" spans="1:7" ht="37.5" customHeight="1" x14ac:dyDescent="0.25">
      <c r="A40" s="30" t="s">
        <v>111</v>
      </c>
      <c r="B40" s="36" t="s">
        <v>178</v>
      </c>
      <c r="C40" s="36" t="s">
        <v>137</v>
      </c>
      <c r="D40" s="37">
        <v>7030251180</v>
      </c>
      <c r="E40" s="37">
        <v>121</v>
      </c>
      <c r="F40" s="39">
        <v>37000</v>
      </c>
      <c r="G40" s="39">
        <v>37000</v>
      </c>
    </row>
    <row r="41" spans="1:7" ht="31.5" x14ac:dyDescent="0.25">
      <c r="A41" s="38" t="s">
        <v>112</v>
      </c>
      <c r="B41" s="36" t="s">
        <v>178</v>
      </c>
      <c r="C41" s="36" t="s">
        <v>137</v>
      </c>
      <c r="D41" s="37">
        <v>7030251180</v>
      </c>
      <c r="E41" s="37">
        <v>244</v>
      </c>
      <c r="F41" s="39">
        <v>2700</v>
      </c>
      <c r="G41" s="39">
        <v>2800</v>
      </c>
    </row>
    <row r="42" spans="1:7" ht="31.5" x14ac:dyDescent="0.25">
      <c r="A42" s="9" t="s">
        <v>86</v>
      </c>
      <c r="B42" s="34" t="s">
        <v>178</v>
      </c>
      <c r="C42" s="34" t="s">
        <v>87</v>
      </c>
      <c r="D42" s="35"/>
      <c r="E42" s="35"/>
      <c r="F42" s="41">
        <f>F44+F46</f>
        <v>31800</v>
      </c>
      <c r="G42" s="41">
        <f>G44+G46</f>
        <v>58800</v>
      </c>
    </row>
    <row r="43" spans="1:7" s="131" customFormat="1" ht="31.5" x14ac:dyDescent="0.25">
      <c r="A43" s="132" t="s">
        <v>88</v>
      </c>
      <c r="B43" s="133" t="s">
        <v>178</v>
      </c>
      <c r="C43" s="133" t="s">
        <v>89</v>
      </c>
      <c r="D43" s="134"/>
      <c r="E43" s="134"/>
      <c r="F43" s="135">
        <f>F44</f>
        <v>10800</v>
      </c>
      <c r="G43" s="135">
        <f>G44</f>
        <v>10800</v>
      </c>
    </row>
    <row r="44" spans="1:7" s="131" customFormat="1" ht="31.5" x14ac:dyDescent="0.25">
      <c r="A44" s="136" t="s">
        <v>88</v>
      </c>
      <c r="B44" s="127" t="s">
        <v>178</v>
      </c>
      <c r="C44" s="127" t="s">
        <v>89</v>
      </c>
      <c r="D44" s="128">
        <v>7703300000</v>
      </c>
      <c r="E44" s="129"/>
      <c r="F44" s="130">
        <f>F45</f>
        <v>10800</v>
      </c>
      <c r="G44" s="130">
        <f>G45</f>
        <v>10800</v>
      </c>
    </row>
    <row r="45" spans="1:7" s="131" customFormat="1" ht="31.5" x14ac:dyDescent="0.25">
      <c r="A45" s="126" t="s">
        <v>112</v>
      </c>
      <c r="B45" s="127" t="s">
        <v>178</v>
      </c>
      <c r="C45" s="127" t="s">
        <v>89</v>
      </c>
      <c r="D45" s="128">
        <v>7703387010</v>
      </c>
      <c r="E45" s="129">
        <v>540</v>
      </c>
      <c r="F45" s="130">
        <v>10800</v>
      </c>
      <c r="G45" s="130">
        <v>10800</v>
      </c>
    </row>
    <row r="46" spans="1:7" s="131" customFormat="1" ht="31.5" x14ac:dyDescent="0.25">
      <c r="A46" s="132" t="s">
        <v>123</v>
      </c>
      <c r="B46" s="133" t="s">
        <v>178</v>
      </c>
      <c r="C46" s="133" t="s">
        <v>91</v>
      </c>
      <c r="D46" s="134"/>
      <c r="E46" s="134"/>
      <c r="F46" s="135">
        <f>F47</f>
        <v>21000</v>
      </c>
      <c r="G46" s="135">
        <f>G47</f>
        <v>48000</v>
      </c>
    </row>
    <row r="47" spans="1:7" ht="31.5" x14ac:dyDescent="0.25">
      <c r="A47" s="38" t="s">
        <v>112</v>
      </c>
      <c r="B47" s="36" t="s">
        <v>178</v>
      </c>
      <c r="C47" s="36" t="s">
        <v>91</v>
      </c>
      <c r="D47" s="37">
        <v>7703280190</v>
      </c>
      <c r="E47" s="37">
        <v>244</v>
      </c>
      <c r="F47" s="39">
        <v>21000</v>
      </c>
      <c r="G47" s="39">
        <v>48000</v>
      </c>
    </row>
    <row r="48" spans="1:7" x14ac:dyDescent="0.25">
      <c r="A48" s="9" t="s">
        <v>92</v>
      </c>
      <c r="B48" s="34" t="s">
        <v>178</v>
      </c>
      <c r="C48" s="34" t="s">
        <v>93</v>
      </c>
      <c r="D48" s="35"/>
      <c r="E48" s="35"/>
      <c r="F48" s="41">
        <f t="shared" ref="F48:G50" si="0">F49</f>
        <v>150800</v>
      </c>
      <c r="G48" s="41">
        <f t="shared" si="0"/>
        <v>125000</v>
      </c>
    </row>
    <row r="49" spans="1:7" x14ac:dyDescent="0.25">
      <c r="A49" s="30" t="s">
        <v>94</v>
      </c>
      <c r="B49" s="36" t="s">
        <v>178</v>
      </c>
      <c r="C49" s="36" t="s">
        <v>95</v>
      </c>
      <c r="D49" s="37"/>
      <c r="E49" s="37"/>
      <c r="F49" s="39">
        <f t="shared" si="0"/>
        <v>150800</v>
      </c>
      <c r="G49" s="39">
        <f t="shared" si="0"/>
        <v>125000</v>
      </c>
    </row>
    <row r="50" spans="1:7" ht="31.5" x14ac:dyDescent="0.25">
      <c r="A50" s="42" t="s">
        <v>127</v>
      </c>
      <c r="B50" s="36" t="s">
        <v>178</v>
      </c>
      <c r="C50" s="36" t="s">
        <v>95</v>
      </c>
      <c r="D50" s="37">
        <v>4200000000</v>
      </c>
      <c r="E50" s="37"/>
      <c r="F50" s="39">
        <f t="shared" si="0"/>
        <v>150800</v>
      </c>
      <c r="G50" s="39">
        <f t="shared" si="0"/>
        <v>125000</v>
      </c>
    </row>
    <row r="51" spans="1:7" ht="31.5" x14ac:dyDescent="0.25">
      <c r="A51" s="38" t="s">
        <v>112</v>
      </c>
      <c r="B51" s="36" t="s">
        <v>178</v>
      </c>
      <c r="C51" s="36" t="s">
        <v>95</v>
      </c>
      <c r="D51" s="37">
        <v>4200189999</v>
      </c>
      <c r="E51" s="37">
        <v>244</v>
      </c>
      <c r="F51" s="39">
        <v>150800</v>
      </c>
      <c r="G51" s="39">
        <v>125000</v>
      </c>
    </row>
    <row r="52" spans="1:7" x14ac:dyDescent="0.25">
      <c r="A52" s="9" t="s">
        <v>96</v>
      </c>
      <c r="B52" s="34" t="s">
        <v>178</v>
      </c>
      <c r="C52" s="34" t="s">
        <v>97</v>
      </c>
      <c r="D52" s="35"/>
      <c r="E52" s="35"/>
      <c r="F52" s="41">
        <f>F53</f>
        <v>45000</v>
      </c>
      <c r="G52" s="41">
        <f>G53</f>
        <v>98000</v>
      </c>
    </row>
    <row r="53" spans="1:7" x14ac:dyDescent="0.25">
      <c r="A53" s="33" t="s">
        <v>105</v>
      </c>
      <c r="B53" s="34" t="s">
        <v>178</v>
      </c>
      <c r="C53" s="34" t="s">
        <v>106</v>
      </c>
      <c r="D53" s="35"/>
      <c r="E53" s="35"/>
      <c r="F53" s="41">
        <f>F54+F56+F58+F60+F62</f>
        <v>45000</v>
      </c>
      <c r="G53" s="41">
        <f>G54+G56+G58+G60+G62</f>
        <v>98000</v>
      </c>
    </row>
    <row r="54" spans="1:7" ht="31.5" x14ac:dyDescent="0.25">
      <c r="A54" s="44" t="s">
        <v>124</v>
      </c>
      <c r="B54" s="36" t="s">
        <v>178</v>
      </c>
      <c r="C54" s="36" t="s">
        <v>106</v>
      </c>
      <c r="D54" s="45">
        <v>7701500000</v>
      </c>
      <c r="E54" s="37"/>
      <c r="F54" s="39">
        <f>F55</f>
        <v>5000</v>
      </c>
      <c r="G54" s="39">
        <f>G55</f>
        <v>5000</v>
      </c>
    </row>
    <row r="55" spans="1:7" ht="31.5" x14ac:dyDescent="0.25">
      <c r="A55" s="38" t="s">
        <v>112</v>
      </c>
      <c r="B55" s="36" t="s">
        <v>178</v>
      </c>
      <c r="C55" s="36" t="s">
        <v>106</v>
      </c>
      <c r="D55" s="37">
        <v>7701589999</v>
      </c>
      <c r="E55" s="37">
        <v>244</v>
      </c>
      <c r="F55" s="39">
        <v>5000</v>
      </c>
      <c r="G55" s="39">
        <v>5000</v>
      </c>
    </row>
    <row r="56" spans="1:7" ht="31.5" x14ac:dyDescent="0.25">
      <c r="A56" s="44" t="s">
        <v>127</v>
      </c>
      <c r="B56" s="36" t="s">
        <v>178</v>
      </c>
      <c r="C56" s="36" t="s">
        <v>106</v>
      </c>
      <c r="D56" s="45">
        <v>7702500000</v>
      </c>
      <c r="E56" s="37"/>
      <c r="F56" s="39">
        <f>F57</f>
        <v>10000</v>
      </c>
      <c r="G56" s="39">
        <f>G57</f>
        <v>45000</v>
      </c>
    </row>
    <row r="57" spans="1:7" ht="31.5" x14ac:dyDescent="0.25">
      <c r="A57" s="38" t="s">
        <v>112</v>
      </c>
      <c r="B57" s="36" t="s">
        <v>178</v>
      </c>
      <c r="C57" s="36" t="s">
        <v>106</v>
      </c>
      <c r="D57" s="37">
        <v>7702589999</v>
      </c>
      <c r="E57" s="37">
        <v>244</v>
      </c>
      <c r="F57" s="39">
        <v>10000</v>
      </c>
      <c r="G57" s="39">
        <v>45000</v>
      </c>
    </row>
    <row r="58" spans="1:7" ht="31.5" x14ac:dyDescent="0.25">
      <c r="A58" s="44" t="s">
        <v>169</v>
      </c>
      <c r="B58" s="36" t="s">
        <v>178</v>
      </c>
      <c r="C58" s="36" t="s">
        <v>106</v>
      </c>
      <c r="D58" s="45">
        <v>7703500000</v>
      </c>
      <c r="E58" s="37"/>
      <c r="F58" s="39">
        <f>F59</f>
        <v>1000</v>
      </c>
      <c r="G58" s="39">
        <f>G59</f>
        <v>2000</v>
      </c>
    </row>
    <row r="59" spans="1:7" ht="31.5" x14ac:dyDescent="0.25">
      <c r="A59" s="38" t="s">
        <v>112</v>
      </c>
      <c r="B59" s="36" t="s">
        <v>178</v>
      </c>
      <c r="C59" s="36" t="s">
        <v>106</v>
      </c>
      <c r="D59" s="37">
        <v>7703589999</v>
      </c>
      <c r="E59" s="37">
        <v>244</v>
      </c>
      <c r="F59" s="39">
        <v>1000</v>
      </c>
      <c r="G59" s="39">
        <v>2000</v>
      </c>
    </row>
    <row r="60" spans="1:7" x14ac:dyDescent="0.25">
      <c r="A60" s="44" t="s">
        <v>125</v>
      </c>
      <c r="B60" s="36" t="s">
        <v>178</v>
      </c>
      <c r="C60" s="36" t="s">
        <v>106</v>
      </c>
      <c r="D60" s="37">
        <v>7704500000</v>
      </c>
      <c r="E60" s="37"/>
      <c r="F60" s="39">
        <f>F61</f>
        <v>1000</v>
      </c>
      <c r="G60" s="39">
        <f>G61</f>
        <v>2000</v>
      </c>
    </row>
    <row r="61" spans="1:7" ht="31.5" x14ac:dyDescent="0.25">
      <c r="A61" s="38" t="s">
        <v>112</v>
      </c>
      <c r="B61" s="36" t="s">
        <v>178</v>
      </c>
      <c r="C61" s="36" t="s">
        <v>106</v>
      </c>
      <c r="D61" s="37">
        <v>7704589999</v>
      </c>
      <c r="E61" s="37">
        <v>244</v>
      </c>
      <c r="F61" s="39">
        <v>1000</v>
      </c>
      <c r="G61" s="39">
        <v>2000</v>
      </c>
    </row>
    <row r="62" spans="1:7" ht="31.5" x14ac:dyDescent="0.25">
      <c r="A62" s="44" t="s">
        <v>126</v>
      </c>
      <c r="B62" s="36" t="s">
        <v>178</v>
      </c>
      <c r="C62" s="36" t="s">
        <v>106</v>
      </c>
      <c r="D62" s="37">
        <v>7705500000</v>
      </c>
      <c r="E62" s="37"/>
      <c r="F62" s="39">
        <f>F63</f>
        <v>28000</v>
      </c>
      <c r="G62" s="39">
        <f>G63</f>
        <v>44000</v>
      </c>
    </row>
    <row r="63" spans="1:7" ht="31.5" x14ac:dyDescent="0.25">
      <c r="A63" s="38" t="s">
        <v>112</v>
      </c>
      <c r="B63" s="36" t="s">
        <v>178</v>
      </c>
      <c r="C63" s="36" t="s">
        <v>106</v>
      </c>
      <c r="D63" s="37">
        <v>7705589999</v>
      </c>
      <c r="E63" s="37">
        <v>244</v>
      </c>
      <c r="F63" s="39">
        <v>28000</v>
      </c>
      <c r="G63" s="39">
        <v>44000</v>
      </c>
    </row>
    <row r="64" spans="1:7" x14ac:dyDescent="0.25">
      <c r="A64" s="9" t="s">
        <v>100</v>
      </c>
      <c r="B64" s="34" t="s">
        <v>178</v>
      </c>
      <c r="C64" s="34" t="s">
        <v>101</v>
      </c>
      <c r="D64" s="35"/>
      <c r="E64" s="35"/>
      <c r="F64" s="41">
        <f>F65+F70</f>
        <v>340000</v>
      </c>
      <c r="G64" s="41">
        <f>G65+G70</f>
        <v>340000</v>
      </c>
    </row>
    <row r="65" spans="1:7" x14ac:dyDescent="0.25">
      <c r="A65" s="30" t="s">
        <v>146</v>
      </c>
      <c r="B65" s="34" t="s">
        <v>178</v>
      </c>
      <c r="C65" s="34" t="s">
        <v>103</v>
      </c>
      <c r="D65" s="35"/>
      <c r="E65" s="35"/>
      <c r="F65" s="41">
        <f>F66</f>
        <v>208000</v>
      </c>
      <c r="G65" s="41">
        <f>G66</f>
        <v>208000</v>
      </c>
    </row>
    <row r="66" spans="1:7" ht="31.5" x14ac:dyDescent="0.25">
      <c r="A66" s="33" t="s">
        <v>154</v>
      </c>
      <c r="B66" s="36" t="s">
        <v>178</v>
      </c>
      <c r="C66" s="36" t="s">
        <v>103</v>
      </c>
      <c r="D66" s="53">
        <v>7700700000</v>
      </c>
      <c r="E66" s="37"/>
      <c r="F66" s="39">
        <f>SUM(F67:F69)</f>
        <v>208000</v>
      </c>
      <c r="G66" s="39">
        <f>SUM(G67:G69)</f>
        <v>208000</v>
      </c>
    </row>
    <row r="67" spans="1:7" ht="31.5" x14ac:dyDescent="0.25">
      <c r="A67" s="44" t="s">
        <v>120</v>
      </c>
      <c r="B67" s="36" t="s">
        <v>178</v>
      </c>
      <c r="C67" s="36" t="s">
        <v>103</v>
      </c>
      <c r="D67" s="53">
        <v>7700782110</v>
      </c>
      <c r="E67" s="37">
        <v>111</v>
      </c>
      <c r="F67" s="39">
        <v>195000</v>
      </c>
      <c r="G67" s="39">
        <v>195000</v>
      </c>
    </row>
    <row r="68" spans="1:7" ht="31.5" x14ac:dyDescent="0.25">
      <c r="A68" s="30" t="s">
        <v>117</v>
      </c>
      <c r="B68" s="36" t="s">
        <v>178</v>
      </c>
      <c r="C68" s="36" t="s">
        <v>103</v>
      </c>
      <c r="D68" s="53">
        <v>7700782190</v>
      </c>
      <c r="E68" s="37">
        <v>122</v>
      </c>
      <c r="F68" s="39">
        <v>1000</v>
      </c>
      <c r="G68" s="39">
        <v>1000</v>
      </c>
    </row>
    <row r="69" spans="1:7" ht="31.5" x14ac:dyDescent="0.25">
      <c r="A69" s="38" t="s">
        <v>112</v>
      </c>
      <c r="B69" s="36" t="s">
        <v>178</v>
      </c>
      <c r="C69" s="36" t="s">
        <v>103</v>
      </c>
      <c r="D69" s="53">
        <v>7700782190</v>
      </c>
      <c r="E69" s="37">
        <v>244</v>
      </c>
      <c r="F69" s="39">
        <v>12000</v>
      </c>
      <c r="G69" s="39">
        <v>12000</v>
      </c>
    </row>
    <row r="70" spans="1:7" ht="31.5" x14ac:dyDescent="0.25">
      <c r="A70" s="54" t="s">
        <v>152</v>
      </c>
      <c r="B70" s="36" t="s">
        <v>178</v>
      </c>
      <c r="C70" s="36" t="s">
        <v>103</v>
      </c>
      <c r="D70" s="53">
        <v>7700800000</v>
      </c>
      <c r="E70" s="37"/>
      <c r="F70" s="41">
        <f>F71+F72</f>
        <v>132000</v>
      </c>
      <c r="G70" s="41">
        <f>G71+G72</f>
        <v>132000</v>
      </c>
    </row>
    <row r="71" spans="1:7" ht="31.5" x14ac:dyDescent="0.25">
      <c r="A71" s="44" t="s">
        <v>120</v>
      </c>
      <c r="B71" s="36" t="s">
        <v>178</v>
      </c>
      <c r="C71" s="36" t="s">
        <v>103</v>
      </c>
      <c r="D71" s="53">
        <v>7700882110</v>
      </c>
      <c r="E71" s="37">
        <v>111</v>
      </c>
      <c r="F71" s="39">
        <v>130000</v>
      </c>
      <c r="G71" s="39">
        <v>130000</v>
      </c>
    </row>
    <row r="72" spans="1:7" ht="31.5" x14ac:dyDescent="0.25">
      <c r="A72" s="38" t="s">
        <v>112</v>
      </c>
      <c r="B72" s="36" t="s">
        <v>178</v>
      </c>
      <c r="C72" s="36" t="s">
        <v>103</v>
      </c>
      <c r="D72" s="53">
        <v>7700882190</v>
      </c>
      <c r="E72" s="37">
        <v>244</v>
      </c>
      <c r="F72" s="39">
        <v>2000</v>
      </c>
      <c r="G72" s="39">
        <v>2000</v>
      </c>
    </row>
    <row r="73" spans="1:7" s="97" customFormat="1" x14ac:dyDescent="0.25">
      <c r="A73" s="93" t="s">
        <v>173</v>
      </c>
      <c r="B73" s="94">
        <v>996</v>
      </c>
      <c r="C73" s="94"/>
      <c r="D73" s="95"/>
      <c r="E73" s="37"/>
      <c r="F73" s="96">
        <f>F74</f>
        <v>30000</v>
      </c>
      <c r="G73" s="96">
        <f>G74</f>
        <v>30000</v>
      </c>
    </row>
    <row r="74" spans="1:7" s="87" customFormat="1" ht="34.5" customHeight="1" x14ac:dyDescent="0.25">
      <c r="A74" s="98" t="s">
        <v>172</v>
      </c>
      <c r="B74" s="99">
        <v>996</v>
      </c>
      <c r="C74" s="99">
        <v>1001</v>
      </c>
      <c r="D74" s="100" t="s">
        <v>194</v>
      </c>
      <c r="E74" s="37">
        <v>321</v>
      </c>
      <c r="F74" s="101">
        <f>F75</f>
        <v>30000</v>
      </c>
      <c r="G74" s="101">
        <f>G75</f>
        <v>30000</v>
      </c>
    </row>
    <row r="75" spans="1:7" s="87" customFormat="1" x14ac:dyDescent="0.25">
      <c r="A75" s="98" t="s">
        <v>168</v>
      </c>
      <c r="B75" s="99">
        <v>996</v>
      </c>
      <c r="C75" s="99">
        <v>1001</v>
      </c>
      <c r="D75" s="100" t="s">
        <v>194</v>
      </c>
      <c r="E75" s="37">
        <v>321</v>
      </c>
      <c r="F75" s="101">
        <v>30000</v>
      </c>
      <c r="G75" s="101">
        <v>30000</v>
      </c>
    </row>
    <row r="76" spans="1:7" x14ac:dyDescent="0.25">
      <c r="A76" s="9" t="s">
        <v>104</v>
      </c>
      <c r="B76" s="20"/>
      <c r="C76" s="20"/>
      <c r="D76" s="10"/>
      <c r="E76" s="10"/>
      <c r="F76" s="41">
        <f>F13+F28+F37+F42+F48+F52+F64+F73+F34</f>
        <v>2606100</v>
      </c>
      <c r="G76" s="41">
        <f>G13+G28+G37+G42+G48+G52+G64+G73+G34</f>
        <v>2613300</v>
      </c>
    </row>
    <row r="78" spans="1:7" ht="18.75" x14ac:dyDescent="0.3">
      <c r="A78" s="1" t="s">
        <v>160</v>
      </c>
      <c r="B78" s="86"/>
      <c r="C78" s="86"/>
      <c r="F78" s="3"/>
      <c r="G78" s="3" t="s">
        <v>161</v>
      </c>
    </row>
  </sheetData>
  <mergeCells count="9">
    <mergeCell ref="A6:F6"/>
    <mergeCell ref="A7:F7"/>
    <mergeCell ref="A8:F8"/>
    <mergeCell ref="A10:A11"/>
    <mergeCell ref="B10:B11"/>
    <mergeCell ref="C10:C11"/>
    <mergeCell ref="D10:D11"/>
    <mergeCell ref="E10:E11"/>
    <mergeCell ref="F10:G10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51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H33"/>
  <sheetViews>
    <sheetView topLeftCell="A10" workbookViewId="0">
      <selection activeCell="O15" sqref="O15"/>
    </sheetView>
  </sheetViews>
  <sheetFormatPr defaultColWidth="9.140625" defaultRowHeight="21" x14ac:dyDescent="0.35"/>
  <cols>
    <col min="1" max="1" width="9.28515625" style="49" bestFit="1" customWidth="1"/>
    <col min="2" max="2" width="9.140625" style="49"/>
    <col min="3" max="5" width="12.28515625" style="49" bestFit="1" customWidth="1"/>
    <col min="6" max="16384" width="9.140625" style="49"/>
  </cols>
  <sheetData>
    <row r="2" spans="1:8" x14ac:dyDescent="0.35">
      <c r="A2" s="49" t="s">
        <v>151</v>
      </c>
    </row>
    <row r="3" spans="1:8" x14ac:dyDescent="0.35">
      <c r="A3" s="51"/>
      <c r="B3" s="51"/>
      <c r="C3" s="51" t="s">
        <v>149</v>
      </c>
      <c r="D3" s="51">
        <v>2015</v>
      </c>
      <c r="E3" s="51">
        <v>2016</v>
      </c>
      <c r="F3" s="51"/>
      <c r="G3" s="51"/>
      <c r="H3" s="51"/>
    </row>
    <row r="4" spans="1:8" s="50" customFormat="1" x14ac:dyDescent="0.35">
      <c r="A4" s="52">
        <v>100</v>
      </c>
      <c r="B4" s="52"/>
      <c r="C4" s="52">
        <f>C6+C7+C8+C9</f>
        <v>4768200</v>
      </c>
      <c r="D4" s="52">
        <f>D6+D7+D8+D9</f>
        <v>4259000</v>
      </c>
      <c r="E4" s="52">
        <f>E6+E7+E8+E9</f>
        <v>3929600</v>
      </c>
      <c r="F4" s="52"/>
      <c r="G4" s="52"/>
      <c r="H4" s="52"/>
    </row>
    <row r="5" spans="1:8" x14ac:dyDescent="0.35">
      <c r="A5" s="51"/>
      <c r="B5" s="51"/>
      <c r="C5" s="51"/>
      <c r="D5" s="51"/>
      <c r="E5" s="51"/>
      <c r="F5" s="51"/>
      <c r="G5" s="51"/>
      <c r="H5" s="51"/>
    </row>
    <row r="6" spans="1:8" x14ac:dyDescent="0.35">
      <c r="A6" s="51">
        <v>102</v>
      </c>
      <c r="B6" s="51"/>
      <c r="C6" s="51">
        <v>971000</v>
      </c>
      <c r="D6" s="51">
        <v>971000</v>
      </c>
      <c r="E6" s="51">
        <v>971000</v>
      </c>
      <c r="F6" s="51"/>
      <c r="G6" s="51"/>
      <c r="H6" s="51"/>
    </row>
    <row r="7" spans="1:8" x14ac:dyDescent="0.35">
      <c r="A7" s="51">
        <v>104</v>
      </c>
      <c r="B7" s="51"/>
      <c r="C7" s="51">
        <v>3751683</v>
      </c>
      <c r="D7" s="51">
        <v>3242483</v>
      </c>
      <c r="E7" s="51">
        <v>2913083</v>
      </c>
      <c r="F7" s="51"/>
      <c r="G7" s="51"/>
      <c r="H7" s="51"/>
    </row>
    <row r="8" spans="1:8" x14ac:dyDescent="0.35">
      <c r="A8" s="51">
        <v>106</v>
      </c>
      <c r="B8" s="51"/>
      <c r="C8" s="51">
        <v>33517</v>
      </c>
      <c r="D8" s="51">
        <v>33517</v>
      </c>
      <c r="E8" s="51">
        <v>33517</v>
      </c>
      <c r="F8" s="51"/>
      <c r="G8" s="51"/>
      <c r="H8" s="51"/>
    </row>
    <row r="9" spans="1:8" x14ac:dyDescent="0.35">
      <c r="A9" s="51">
        <v>111</v>
      </c>
      <c r="B9" s="51"/>
      <c r="C9" s="51">
        <v>12000</v>
      </c>
      <c r="D9" s="51">
        <v>12000</v>
      </c>
      <c r="E9" s="51">
        <v>12000</v>
      </c>
      <c r="F9" s="51"/>
      <c r="G9" s="51"/>
      <c r="H9" s="51"/>
    </row>
    <row r="10" spans="1:8" x14ac:dyDescent="0.35">
      <c r="A10" s="51"/>
      <c r="B10" s="51"/>
      <c r="C10" s="51"/>
      <c r="D10" s="51"/>
      <c r="E10" s="51"/>
      <c r="F10" s="51"/>
      <c r="G10" s="51"/>
      <c r="H10" s="51"/>
    </row>
    <row r="11" spans="1:8" s="50" customFormat="1" x14ac:dyDescent="0.35">
      <c r="A11" s="52">
        <v>203</v>
      </c>
      <c r="B11" s="52"/>
      <c r="C11" s="52">
        <v>183000</v>
      </c>
      <c r="D11" s="52">
        <v>183500</v>
      </c>
      <c r="E11" s="52">
        <v>183500</v>
      </c>
      <c r="F11" s="52"/>
      <c r="G11" s="52"/>
      <c r="H11" s="52"/>
    </row>
    <row r="12" spans="1:8" x14ac:dyDescent="0.35">
      <c r="A12" s="51"/>
      <c r="B12" s="51"/>
      <c r="C12" s="51"/>
      <c r="D12" s="51"/>
      <c r="E12" s="51"/>
      <c r="F12" s="51"/>
      <c r="G12" s="51"/>
      <c r="H12" s="51"/>
    </row>
    <row r="13" spans="1:8" x14ac:dyDescent="0.35">
      <c r="A13" s="52">
        <v>300</v>
      </c>
      <c r="B13" s="52"/>
      <c r="C13" s="52">
        <f>C14+C15</f>
        <v>956000</v>
      </c>
      <c r="D13" s="52">
        <f>D14+D15</f>
        <v>980000</v>
      </c>
      <c r="E13" s="52">
        <f>E14+E15</f>
        <v>980000</v>
      </c>
      <c r="F13" s="51"/>
      <c r="G13" s="51"/>
      <c r="H13" s="51"/>
    </row>
    <row r="14" spans="1:8" x14ac:dyDescent="0.35">
      <c r="A14" s="51">
        <v>309</v>
      </c>
      <c r="B14" s="51"/>
      <c r="C14" s="51">
        <v>10000</v>
      </c>
      <c r="D14" s="51">
        <v>10000</v>
      </c>
      <c r="E14" s="51">
        <v>10000</v>
      </c>
      <c r="F14" s="51"/>
      <c r="G14" s="51"/>
      <c r="H14" s="51"/>
    </row>
    <row r="15" spans="1:8" x14ac:dyDescent="0.35">
      <c r="A15" s="51">
        <v>310</v>
      </c>
      <c r="B15" s="51"/>
      <c r="C15" s="51">
        <v>946000</v>
      </c>
      <c r="D15" s="51">
        <v>970000</v>
      </c>
      <c r="E15" s="51">
        <v>970000</v>
      </c>
      <c r="F15" s="51"/>
      <c r="G15" s="51"/>
      <c r="H15" s="51"/>
    </row>
    <row r="16" spans="1:8" x14ac:dyDescent="0.35">
      <c r="A16" s="51"/>
      <c r="B16" s="51"/>
      <c r="C16" s="51"/>
      <c r="D16" s="51"/>
      <c r="E16" s="51"/>
      <c r="F16" s="51"/>
      <c r="G16" s="51"/>
      <c r="H16" s="51"/>
    </row>
    <row r="17" spans="1:8" s="50" customFormat="1" x14ac:dyDescent="0.35">
      <c r="A17" s="52">
        <v>409</v>
      </c>
      <c r="B17" s="52"/>
      <c r="C17" s="52">
        <v>1055100</v>
      </c>
      <c r="D17" s="52">
        <v>1234800</v>
      </c>
      <c r="E17" s="52">
        <v>1421000</v>
      </c>
      <c r="F17" s="52"/>
      <c r="G17" s="52"/>
      <c r="H17" s="52"/>
    </row>
    <row r="18" spans="1:8" x14ac:dyDescent="0.35">
      <c r="A18" s="51"/>
      <c r="B18" s="51"/>
      <c r="C18" s="51"/>
      <c r="D18" s="51"/>
      <c r="E18" s="51"/>
      <c r="F18" s="51"/>
      <c r="G18" s="51"/>
      <c r="H18" s="51"/>
    </row>
    <row r="19" spans="1:8" s="50" customFormat="1" x14ac:dyDescent="0.35">
      <c r="A19" s="52">
        <v>500</v>
      </c>
      <c r="B19" s="52"/>
      <c r="C19" s="52">
        <f>C21+C22</f>
        <v>371000</v>
      </c>
      <c r="D19" s="52">
        <f>D21+D22</f>
        <v>331000</v>
      </c>
      <c r="E19" s="52">
        <f>E21+E22</f>
        <v>326000</v>
      </c>
      <c r="F19" s="52"/>
      <c r="G19" s="52"/>
      <c r="H19" s="52"/>
    </row>
    <row r="20" spans="1:8" x14ac:dyDescent="0.35">
      <c r="A20" s="51"/>
      <c r="B20" s="51"/>
      <c r="C20" s="51"/>
      <c r="D20" s="51"/>
      <c r="E20" s="51"/>
      <c r="F20" s="51"/>
      <c r="G20" s="51"/>
      <c r="H20" s="51"/>
    </row>
    <row r="21" spans="1:8" x14ac:dyDescent="0.35">
      <c r="A21" s="51">
        <v>502</v>
      </c>
      <c r="B21" s="51"/>
      <c r="C21" s="51">
        <v>60000</v>
      </c>
      <c r="D21" s="51">
        <v>20000</v>
      </c>
      <c r="E21" s="51">
        <v>15000</v>
      </c>
      <c r="F21" s="51"/>
      <c r="G21" s="51"/>
      <c r="H21" s="51"/>
    </row>
    <row r="22" spans="1:8" x14ac:dyDescent="0.35">
      <c r="A22" s="51">
        <v>503</v>
      </c>
      <c r="B22" s="51"/>
      <c r="C22" s="51">
        <v>311000</v>
      </c>
      <c r="D22" s="51">
        <v>311000</v>
      </c>
      <c r="E22" s="51">
        <v>311000</v>
      </c>
      <c r="F22" s="51"/>
      <c r="G22" s="51"/>
      <c r="H22" s="51"/>
    </row>
    <row r="23" spans="1:8" x14ac:dyDescent="0.35">
      <c r="A23" s="51"/>
      <c r="B23" s="51"/>
      <c r="C23" s="51"/>
      <c r="D23" s="51"/>
      <c r="E23" s="51"/>
      <c r="F23" s="51"/>
      <c r="G23" s="51"/>
      <c r="H23" s="51"/>
    </row>
    <row r="24" spans="1:8" s="50" customFormat="1" x14ac:dyDescent="0.35">
      <c r="A24" s="52">
        <v>707</v>
      </c>
      <c r="B24" s="52"/>
      <c r="C24" s="52">
        <v>12000</v>
      </c>
      <c r="D24" s="52">
        <v>12000</v>
      </c>
      <c r="E24" s="52">
        <v>12000</v>
      </c>
      <c r="F24" s="52"/>
      <c r="G24" s="52"/>
      <c r="H24" s="52"/>
    </row>
    <row r="25" spans="1:8" x14ac:dyDescent="0.35">
      <c r="A25" s="51"/>
      <c r="B25" s="51"/>
      <c r="C25" s="51"/>
      <c r="D25" s="51"/>
      <c r="E25" s="51"/>
      <c r="F25" s="51"/>
      <c r="G25" s="51"/>
      <c r="H25" s="51"/>
    </row>
    <row r="26" spans="1:8" s="50" customFormat="1" x14ac:dyDescent="0.35">
      <c r="A26" s="52">
        <v>800</v>
      </c>
      <c r="B26" s="52"/>
      <c r="C26" s="52">
        <v>2194400</v>
      </c>
      <c r="D26" s="52">
        <v>2194400</v>
      </c>
      <c r="E26" s="52">
        <v>2194400</v>
      </c>
      <c r="F26" s="52"/>
      <c r="G26" s="52"/>
      <c r="H26" s="52"/>
    </row>
    <row r="27" spans="1:8" x14ac:dyDescent="0.35">
      <c r="A27" s="51"/>
      <c r="B27" s="51"/>
      <c r="C27" s="51"/>
      <c r="D27" s="51"/>
      <c r="E27" s="51"/>
      <c r="F27" s="51"/>
      <c r="G27" s="51"/>
      <c r="H27" s="51"/>
    </row>
    <row r="28" spans="1:8" x14ac:dyDescent="0.35">
      <c r="A28" s="51"/>
      <c r="B28" s="51"/>
      <c r="C28" s="51"/>
      <c r="D28" s="51"/>
      <c r="E28" s="51"/>
      <c r="F28" s="51"/>
      <c r="G28" s="51"/>
      <c r="H28" s="51"/>
    </row>
    <row r="29" spans="1:8" s="50" customFormat="1" x14ac:dyDescent="0.35">
      <c r="A29" s="52">
        <v>1102</v>
      </c>
      <c r="B29" s="52"/>
      <c r="C29" s="52">
        <v>5000</v>
      </c>
      <c r="D29" s="52">
        <v>5000</v>
      </c>
      <c r="E29" s="52">
        <v>5000</v>
      </c>
      <c r="F29" s="52"/>
      <c r="G29" s="52"/>
      <c r="H29" s="52"/>
    </row>
    <row r="30" spans="1:8" x14ac:dyDescent="0.35">
      <c r="A30" s="51"/>
      <c r="B30" s="51"/>
      <c r="C30" s="51"/>
      <c r="D30" s="51"/>
      <c r="E30" s="51"/>
      <c r="F30" s="51"/>
      <c r="G30" s="51"/>
      <c r="H30" s="51"/>
    </row>
    <row r="31" spans="1:8" s="50" customFormat="1" x14ac:dyDescent="0.35">
      <c r="A31" s="52" t="s">
        <v>150</v>
      </c>
      <c r="B31" s="52"/>
      <c r="C31" s="52">
        <f>C4+C11+C13+C17+C19+C24+C26+C29</f>
        <v>9544700</v>
      </c>
      <c r="D31" s="52">
        <f>D4+D11+D13+D17+D19+D24+D26+D29</f>
        <v>9199700</v>
      </c>
      <c r="E31" s="52">
        <f>E4+E11+E13+E17+E19+E24+E26+E29</f>
        <v>9051500</v>
      </c>
      <c r="F31" s="52"/>
      <c r="G31" s="52"/>
      <c r="H31" s="52"/>
    </row>
    <row r="32" spans="1:8" x14ac:dyDescent="0.35">
      <c r="A32" s="51"/>
      <c r="B32" s="51"/>
      <c r="C32" s="51"/>
      <c r="D32" s="51"/>
      <c r="E32" s="51"/>
      <c r="F32" s="51"/>
      <c r="G32" s="51"/>
      <c r="H32" s="51"/>
    </row>
    <row r="33" spans="1:8" x14ac:dyDescent="0.35">
      <c r="A33" s="51"/>
      <c r="B33" s="51"/>
      <c r="C33" s="51"/>
      <c r="D33" s="51"/>
      <c r="E33" s="51"/>
      <c r="F33" s="51"/>
      <c r="G33" s="51"/>
      <c r="H33" s="51"/>
    </row>
  </sheetData>
  <phoneticPr fontId="1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49"/>
  <sheetViews>
    <sheetView workbookViewId="0">
      <selection sqref="A1:E1048576"/>
    </sheetView>
  </sheetViews>
  <sheetFormatPr defaultRowHeight="15" x14ac:dyDescent="0.25"/>
  <cols>
    <col min="1" max="1" width="36.140625" customWidth="1"/>
    <col min="2" max="2" width="31" customWidth="1"/>
    <col min="3" max="3" width="29.140625" customWidth="1"/>
    <col min="4" max="4" width="33.42578125" customWidth="1"/>
    <col min="5" max="5" width="36.42578125" customWidth="1"/>
  </cols>
  <sheetData>
    <row r="1" spans="1:5" ht="15.75" x14ac:dyDescent="0.25">
      <c r="A1" s="372"/>
      <c r="B1" s="372"/>
      <c r="C1" s="372"/>
      <c r="D1" s="372"/>
      <c r="E1" s="161"/>
    </row>
    <row r="2" spans="1:5" ht="15.75" x14ac:dyDescent="0.25">
      <c r="A2" s="373"/>
      <c r="B2" s="373"/>
      <c r="C2" s="373"/>
      <c r="D2" s="373"/>
      <c r="E2" s="162"/>
    </row>
    <row r="3" spans="1:5" x14ac:dyDescent="0.25">
      <c r="A3" s="163"/>
      <c r="B3" s="164"/>
      <c r="C3" s="163"/>
      <c r="D3" s="165"/>
      <c r="E3" s="163"/>
    </row>
    <row r="4" spans="1:5" ht="15.75" x14ac:dyDescent="0.25">
      <c r="A4" s="166"/>
      <c r="B4" s="164"/>
      <c r="C4" s="163"/>
      <c r="D4" s="164"/>
      <c r="E4" s="167"/>
    </row>
    <row r="5" spans="1:5" ht="15.75" x14ac:dyDescent="0.25">
      <c r="A5" s="168"/>
      <c r="B5" s="169"/>
      <c r="C5" s="170"/>
      <c r="D5" s="171"/>
      <c r="E5" s="172"/>
    </row>
    <row r="6" spans="1:5" ht="15.75" x14ac:dyDescent="0.25">
      <c r="A6" s="168"/>
      <c r="B6" s="169"/>
      <c r="C6" s="170"/>
      <c r="D6" s="171"/>
      <c r="E6" s="172"/>
    </row>
    <row r="7" spans="1:5" ht="15.75" x14ac:dyDescent="0.25">
      <c r="A7" s="168"/>
      <c r="B7" s="169"/>
      <c r="C7" s="170"/>
      <c r="D7" s="171"/>
      <c r="E7" s="172"/>
    </row>
    <row r="8" spans="1:5" ht="15.75" x14ac:dyDescent="0.25">
      <c r="A8" s="168"/>
      <c r="B8" s="169"/>
      <c r="C8" s="170"/>
      <c r="D8" s="171"/>
      <c r="E8" s="172"/>
    </row>
    <row r="9" spans="1:5" ht="15.75" x14ac:dyDescent="0.25">
      <c r="A9" s="173"/>
      <c r="B9" s="174"/>
      <c r="C9" s="170"/>
      <c r="D9" s="171"/>
      <c r="E9" s="172"/>
    </row>
    <row r="10" spans="1:5" ht="15.75" x14ac:dyDescent="0.25">
      <c r="A10" s="173"/>
      <c r="B10" s="174"/>
      <c r="C10" s="175"/>
      <c r="D10" s="176"/>
      <c r="E10" s="177"/>
    </row>
    <row r="11" spans="1:5" ht="15.75" x14ac:dyDescent="0.25">
      <c r="A11" s="168"/>
      <c r="B11" s="169"/>
      <c r="C11" s="170"/>
      <c r="D11" s="171"/>
      <c r="E11" s="172"/>
    </row>
    <row r="12" spans="1:5" ht="15.75" x14ac:dyDescent="0.25">
      <c r="A12" s="168"/>
      <c r="B12" s="169"/>
      <c r="C12" s="170"/>
      <c r="D12" s="171"/>
      <c r="E12" s="172"/>
    </row>
    <row r="13" spans="1:5" ht="15.75" x14ac:dyDescent="0.25">
      <c r="A13" s="168"/>
      <c r="B13" s="169"/>
      <c r="C13" s="170"/>
      <c r="D13" s="171"/>
      <c r="E13" s="172"/>
    </row>
    <row r="14" spans="1:5" ht="15.75" x14ac:dyDescent="0.25">
      <c r="A14" s="168"/>
      <c r="B14" s="169"/>
      <c r="C14" s="170"/>
      <c r="D14" s="171"/>
      <c r="E14" s="172"/>
    </row>
    <row r="15" spans="1:5" ht="15.75" x14ac:dyDescent="0.25">
      <c r="A15" s="173"/>
      <c r="B15" s="178"/>
      <c r="C15" s="179"/>
      <c r="D15" s="180"/>
      <c r="E15" s="177"/>
    </row>
    <row r="16" spans="1:5" ht="15.75" x14ac:dyDescent="0.25">
      <c r="A16" s="173"/>
      <c r="B16" s="178"/>
      <c r="C16" s="179"/>
      <c r="D16" s="178"/>
      <c r="E16" s="177"/>
    </row>
    <row r="17" spans="1:5" ht="15.75" x14ac:dyDescent="0.25">
      <c r="A17" s="173"/>
      <c r="B17" s="178"/>
      <c r="C17" s="179"/>
      <c r="D17" s="178"/>
      <c r="E17" s="177"/>
    </row>
    <row r="18" spans="1:5" ht="15.75" x14ac:dyDescent="0.25">
      <c r="A18" s="173"/>
      <c r="B18" s="178"/>
      <c r="C18" s="179"/>
      <c r="D18" s="178"/>
      <c r="E18" s="177"/>
    </row>
    <row r="19" spans="1:5" ht="16.5" thickBot="1" x14ac:dyDescent="0.3">
      <c r="A19" s="181"/>
      <c r="B19" s="182"/>
      <c r="C19" s="182"/>
      <c r="D19" s="182"/>
      <c r="E19" s="172"/>
    </row>
    <row r="20" spans="1:5" ht="15.75" x14ac:dyDescent="0.25">
      <c r="A20" s="183"/>
      <c r="B20" s="184"/>
      <c r="C20" s="185"/>
      <c r="D20" s="186"/>
      <c r="E20" s="187"/>
    </row>
    <row r="21" spans="1:5" ht="15.75" x14ac:dyDescent="0.25">
      <c r="A21" s="188"/>
      <c r="B21" s="189"/>
      <c r="C21" s="190"/>
      <c r="D21" s="190"/>
      <c r="E21" s="191"/>
    </row>
    <row r="22" spans="1:5" ht="16.5" thickBot="1" x14ac:dyDescent="0.3">
      <c r="A22" s="192"/>
      <c r="B22" s="189"/>
      <c r="C22" s="193"/>
      <c r="D22" s="190"/>
      <c r="E22" s="194"/>
    </row>
    <row r="23" spans="1:5" ht="15.75" x14ac:dyDescent="0.25">
      <c r="A23" s="195"/>
      <c r="B23" s="189"/>
      <c r="C23" s="189"/>
      <c r="D23" s="196"/>
      <c r="E23" s="197"/>
    </row>
    <row r="24" spans="1:5" ht="15.75" x14ac:dyDescent="0.25">
      <c r="A24" s="188"/>
      <c r="B24" s="189"/>
      <c r="C24" s="198"/>
      <c r="D24" s="199"/>
      <c r="E24" s="200"/>
    </row>
    <row r="25" spans="1:5" ht="16.5" thickBot="1" x14ac:dyDescent="0.3">
      <c r="A25" s="192"/>
      <c r="B25" s="189"/>
      <c r="C25" s="189"/>
      <c r="D25" s="201"/>
      <c r="E25" s="197"/>
    </row>
    <row r="26" spans="1:5" ht="15.75" x14ac:dyDescent="0.25">
      <c r="A26" s="195"/>
      <c r="B26" s="189"/>
      <c r="C26" s="189"/>
      <c r="D26" s="201"/>
      <c r="E26" s="197"/>
    </row>
    <row r="27" spans="1:5" ht="15.75" x14ac:dyDescent="0.25">
      <c r="A27" s="202"/>
      <c r="B27" s="189"/>
      <c r="C27" s="189"/>
      <c r="D27" s="201"/>
      <c r="E27" s="200"/>
    </row>
    <row r="28" spans="1:5" ht="16.5" thickBot="1" x14ac:dyDescent="0.3">
      <c r="A28" s="203"/>
      <c r="B28" s="189"/>
      <c r="C28" s="198"/>
      <c r="D28" s="199"/>
      <c r="E28" s="204"/>
    </row>
    <row r="29" spans="1:5" ht="15.75" x14ac:dyDescent="0.25">
      <c r="A29" s="195"/>
      <c r="B29" s="189"/>
      <c r="C29" s="189"/>
      <c r="D29" s="201"/>
      <c r="E29" s="204"/>
    </row>
    <row r="30" spans="1:5" ht="16.5" thickBot="1" x14ac:dyDescent="0.3">
      <c r="A30" s="203"/>
      <c r="B30" s="189"/>
      <c r="C30" s="205"/>
      <c r="D30" s="190"/>
      <c r="E30" s="204"/>
    </row>
    <row r="31" spans="1:5" ht="15.75" x14ac:dyDescent="0.25">
      <c r="A31" s="195"/>
      <c r="B31" s="189"/>
      <c r="C31" s="205"/>
      <c r="D31" s="196"/>
      <c r="E31" s="204"/>
    </row>
    <row r="32" spans="1:5" ht="16.5" thickBot="1" x14ac:dyDescent="0.3">
      <c r="A32" s="206"/>
      <c r="B32" s="207"/>
      <c r="C32" s="207"/>
      <c r="D32" s="207"/>
      <c r="E32" s="208"/>
    </row>
    <row r="33" spans="1:5" ht="16.5" thickBot="1" x14ac:dyDescent="0.3">
      <c r="A33" s="209"/>
      <c r="B33" s="207"/>
      <c r="C33" s="207"/>
      <c r="D33" s="207"/>
      <c r="E33" s="208"/>
    </row>
    <row r="34" spans="1:5" ht="16.5" thickBot="1" x14ac:dyDescent="0.3">
      <c r="A34" s="168"/>
      <c r="B34" s="207"/>
      <c r="C34" s="207"/>
      <c r="D34" s="207"/>
      <c r="E34" s="208"/>
    </row>
    <row r="35" spans="1:5" ht="16.5" thickBot="1" x14ac:dyDescent="0.3">
      <c r="A35" s="203"/>
      <c r="B35" s="210"/>
      <c r="C35" s="210"/>
      <c r="D35" s="210"/>
      <c r="E35" s="211"/>
    </row>
    <row r="36" spans="1:5" ht="16.5" thickBot="1" x14ac:dyDescent="0.3">
      <c r="A36" s="192"/>
      <c r="B36" s="210"/>
      <c r="C36" s="210"/>
      <c r="D36" s="210"/>
      <c r="E36" s="211"/>
    </row>
    <row r="37" spans="1:5" ht="16.5" thickBot="1" x14ac:dyDescent="0.3">
      <c r="A37" s="212"/>
      <c r="B37" s="213"/>
      <c r="C37" s="213"/>
      <c r="D37" s="214"/>
      <c r="E37" s="215"/>
    </row>
    <row r="38" spans="1:5" ht="16.5" thickBot="1" x14ac:dyDescent="0.3">
      <c r="A38" s="216"/>
      <c r="B38" s="217"/>
      <c r="C38" s="218"/>
      <c r="D38" s="218"/>
      <c r="E38" s="219"/>
    </row>
    <row r="39" spans="1:5" ht="16.5" thickBot="1" x14ac:dyDescent="0.3">
      <c r="A39" s="173"/>
      <c r="B39" s="220"/>
      <c r="C39" s="221"/>
      <c r="D39" s="221"/>
      <c r="E39" s="222"/>
    </row>
    <row r="40" spans="1:5" ht="15.75" x14ac:dyDescent="0.25">
      <c r="A40" s="223"/>
      <c r="B40" s="220"/>
      <c r="C40" s="224"/>
      <c r="D40" s="224"/>
      <c r="E40" s="225"/>
    </row>
    <row r="41" spans="1:5" ht="15.75" x14ac:dyDescent="0.25">
      <c r="A41" s="226"/>
      <c r="B41" s="227"/>
      <c r="C41" s="227"/>
      <c r="D41" s="227"/>
      <c r="E41" s="228"/>
    </row>
    <row r="42" spans="1:5" ht="16.5" thickBot="1" x14ac:dyDescent="0.3">
      <c r="A42" s="203"/>
      <c r="B42" s="229"/>
      <c r="C42" s="230"/>
      <c r="D42" s="230"/>
      <c r="E42" s="231"/>
    </row>
    <row r="43" spans="1:5" ht="16.5" thickBot="1" x14ac:dyDescent="0.3">
      <c r="A43" s="192"/>
      <c r="B43" s="229"/>
      <c r="C43" s="232"/>
      <c r="D43" s="230"/>
      <c r="E43" s="231"/>
    </row>
    <row r="44" spans="1:5" ht="16.5" thickBot="1" x14ac:dyDescent="0.3">
      <c r="A44" s="168"/>
      <c r="B44" s="233"/>
      <c r="C44" s="233"/>
      <c r="D44" s="233"/>
      <c r="E44" s="234"/>
    </row>
    <row r="45" spans="1:5" ht="16.5" thickBot="1" x14ac:dyDescent="0.3">
      <c r="A45" s="203"/>
      <c r="B45" s="210"/>
      <c r="C45" s="235"/>
      <c r="D45" s="235"/>
      <c r="E45" s="236"/>
    </row>
    <row r="46" spans="1:5" ht="16.5" thickBot="1" x14ac:dyDescent="0.3">
      <c r="A46" s="192"/>
      <c r="B46" s="210"/>
      <c r="C46" s="210"/>
      <c r="D46" s="210"/>
      <c r="E46" s="211"/>
    </row>
    <row r="47" spans="1:5" ht="15.75" x14ac:dyDescent="0.25">
      <c r="A47" s="212"/>
      <c r="B47" s="213"/>
      <c r="C47" s="237"/>
      <c r="D47" s="214"/>
      <c r="E47" s="238"/>
    </row>
    <row r="48" spans="1:5" ht="15.75" x14ac:dyDescent="0.25">
      <c r="A48" s="168"/>
      <c r="B48" s="239"/>
      <c r="C48" s="240"/>
      <c r="D48" s="240"/>
      <c r="E48" s="215"/>
    </row>
    <row r="49" spans="1:5" ht="16.5" thickBot="1" x14ac:dyDescent="0.3">
      <c r="A49" s="203"/>
      <c r="B49" s="241"/>
      <c r="C49" s="235"/>
      <c r="D49" s="235"/>
      <c r="E49" s="236"/>
    </row>
    <row r="50" spans="1:5" ht="16.5" thickBot="1" x14ac:dyDescent="0.3">
      <c r="A50" s="192"/>
      <c r="B50" s="241"/>
      <c r="C50" s="210"/>
      <c r="D50" s="210"/>
      <c r="E50" s="211"/>
    </row>
    <row r="51" spans="1:5" ht="16.5" thickBot="1" x14ac:dyDescent="0.3">
      <c r="A51" s="242"/>
      <c r="B51" s="207"/>
      <c r="C51" s="207"/>
      <c r="D51" s="207"/>
      <c r="E51" s="208"/>
    </row>
    <row r="52" spans="1:5" ht="16.5" thickBot="1" x14ac:dyDescent="0.3">
      <c r="A52" s="242"/>
      <c r="B52" s="207"/>
      <c r="C52" s="207"/>
      <c r="D52" s="207"/>
      <c r="E52" s="208"/>
    </row>
    <row r="53" spans="1:5" ht="16.5" thickBot="1" x14ac:dyDescent="0.3">
      <c r="A53" s="168"/>
      <c r="B53" s="207"/>
      <c r="C53" s="207"/>
      <c r="D53" s="207"/>
      <c r="E53" s="208"/>
    </row>
    <row r="54" spans="1:5" ht="16.5" thickBot="1" x14ac:dyDescent="0.3">
      <c r="A54" s="203"/>
      <c r="B54" s="235"/>
      <c r="C54" s="235"/>
      <c r="D54" s="235"/>
      <c r="E54" s="236"/>
    </row>
    <row r="55" spans="1:5" ht="16.5" thickBot="1" x14ac:dyDescent="0.3">
      <c r="A55" s="192"/>
      <c r="B55" s="235"/>
      <c r="C55" s="210"/>
      <c r="D55" s="210"/>
      <c r="E55" s="211"/>
    </row>
    <row r="56" spans="1:5" ht="16.5" thickBot="1" x14ac:dyDescent="0.3">
      <c r="A56" s="168"/>
      <c r="B56" s="207"/>
      <c r="C56" s="207"/>
      <c r="D56" s="207"/>
      <c r="E56" s="208"/>
    </row>
    <row r="57" spans="1:5" ht="16.5" thickBot="1" x14ac:dyDescent="0.3">
      <c r="A57" s="203"/>
      <c r="B57" s="235"/>
      <c r="C57" s="235"/>
      <c r="D57" s="235"/>
      <c r="E57" s="236"/>
    </row>
    <row r="58" spans="1:5" ht="16.5" thickBot="1" x14ac:dyDescent="0.3">
      <c r="A58" s="192"/>
      <c r="B58" s="235"/>
      <c r="C58" s="210"/>
      <c r="D58" s="210"/>
      <c r="E58" s="211"/>
    </row>
    <row r="59" spans="1:5" ht="16.5" thickBot="1" x14ac:dyDescent="0.3">
      <c r="A59" s="242"/>
      <c r="B59" s="207"/>
      <c r="C59" s="207"/>
      <c r="D59" s="207"/>
      <c r="E59" s="208"/>
    </row>
    <row r="60" spans="1:5" ht="16.5" thickBot="1" x14ac:dyDescent="0.3">
      <c r="A60" s="168"/>
      <c r="B60" s="207"/>
      <c r="C60" s="207"/>
      <c r="D60" s="207"/>
      <c r="E60" s="208"/>
    </row>
    <row r="61" spans="1:5" ht="16.5" thickBot="1" x14ac:dyDescent="0.3">
      <c r="A61" s="203"/>
      <c r="B61" s="210"/>
      <c r="C61" s="235"/>
      <c r="D61" s="235"/>
      <c r="E61" s="236"/>
    </row>
    <row r="62" spans="1:5" ht="16.5" thickBot="1" x14ac:dyDescent="0.3">
      <c r="A62" s="192"/>
      <c r="B62" s="210"/>
      <c r="C62" s="210"/>
      <c r="D62" s="210"/>
      <c r="E62" s="211"/>
    </row>
    <row r="63" spans="1:5" ht="16.5" thickBot="1" x14ac:dyDescent="0.3">
      <c r="A63" s="242"/>
      <c r="B63" s="207"/>
      <c r="C63" s="207"/>
      <c r="D63" s="207"/>
      <c r="E63" s="208"/>
    </row>
    <row r="64" spans="1:5" ht="16.5" thickBot="1" x14ac:dyDescent="0.3">
      <c r="A64" s="168"/>
      <c r="B64" s="233"/>
      <c r="C64" s="233"/>
      <c r="D64" s="233"/>
      <c r="E64" s="234"/>
    </row>
    <row r="65" spans="1:5" ht="16.5" thickBot="1" x14ac:dyDescent="0.3">
      <c r="A65" s="203"/>
      <c r="B65" s="235"/>
      <c r="C65" s="235"/>
      <c r="D65" s="235"/>
      <c r="E65" s="236"/>
    </row>
    <row r="66" spans="1:5" ht="16.5" thickBot="1" x14ac:dyDescent="0.3">
      <c r="A66" s="192"/>
      <c r="B66" s="210"/>
      <c r="C66" s="210"/>
      <c r="D66" s="210"/>
      <c r="E66" s="211"/>
    </row>
    <row r="67" spans="1:5" ht="16.5" thickBot="1" x14ac:dyDescent="0.3">
      <c r="A67" s="243"/>
      <c r="B67" s="233"/>
      <c r="C67" s="233"/>
      <c r="D67" s="233"/>
      <c r="E67" s="234"/>
    </row>
    <row r="68" spans="1:5" ht="16.5" thickBot="1" x14ac:dyDescent="0.3">
      <c r="A68" s="168"/>
      <c r="B68" s="233"/>
      <c r="C68" s="233"/>
      <c r="D68" s="233"/>
      <c r="E68" s="234"/>
    </row>
    <row r="69" spans="1:5" ht="16.5" thickBot="1" x14ac:dyDescent="0.3">
      <c r="A69" s="203"/>
      <c r="B69" s="210"/>
      <c r="C69" s="210"/>
      <c r="D69" s="210"/>
      <c r="E69" s="211"/>
    </row>
    <row r="70" spans="1:5" ht="16.5" thickBot="1" x14ac:dyDescent="0.3">
      <c r="A70" s="192"/>
      <c r="B70" s="210"/>
      <c r="C70" s="210"/>
      <c r="D70" s="210"/>
      <c r="E70" s="211"/>
    </row>
    <row r="71" spans="1:5" ht="16.5" thickBot="1" x14ac:dyDescent="0.3">
      <c r="A71" s="244"/>
      <c r="B71" s="233"/>
      <c r="C71" s="233"/>
      <c r="D71" s="233"/>
      <c r="E71" s="234"/>
    </row>
    <row r="72" spans="1:5" ht="16.5" thickBot="1" x14ac:dyDescent="0.3">
      <c r="A72" s="206"/>
      <c r="B72" s="207"/>
      <c r="C72" s="207"/>
      <c r="D72" s="207"/>
      <c r="E72" s="208"/>
    </row>
    <row r="73" spans="1:5" ht="16.5" thickBot="1" x14ac:dyDescent="0.3">
      <c r="A73" s="168"/>
      <c r="B73" s="233"/>
      <c r="C73" s="233"/>
      <c r="D73" s="233"/>
      <c r="E73" s="234"/>
    </row>
    <row r="74" spans="1:5" ht="16.5" thickBot="1" x14ac:dyDescent="0.3">
      <c r="A74" s="203"/>
      <c r="B74" s="210"/>
      <c r="C74" s="210"/>
      <c r="D74" s="210"/>
      <c r="E74" s="211"/>
    </row>
    <row r="75" spans="1:5" ht="16.5" thickBot="1" x14ac:dyDescent="0.3">
      <c r="A75" s="192"/>
      <c r="B75" s="210"/>
      <c r="C75" s="210"/>
      <c r="D75" s="210"/>
      <c r="E75" s="211"/>
    </row>
    <row r="76" spans="1:5" ht="16.5" thickBot="1" x14ac:dyDescent="0.3">
      <c r="A76" s="245"/>
      <c r="B76" s="207"/>
      <c r="C76" s="207"/>
      <c r="D76" s="207"/>
      <c r="E76" s="208"/>
    </row>
    <row r="77" spans="1:5" ht="16.5" thickBot="1" x14ac:dyDescent="0.3">
      <c r="A77" s="168"/>
      <c r="B77" s="233"/>
      <c r="C77" s="233"/>
      <c r="D77" s="233"/>
      <c r="E77" s="234"/>
    </row>
    <row r="78" spans="1:5" ht="16.5" thickBot="1" x14ac:dyDescent="0.3">
      <c r="A78" s="203"/>
      <c r="B78" s="210"/>
      <c r="C78" s="210"/>
      <c r="D78" s="210"/>
      <c r="E78" s="211"/>
    </row>
    <row r="79" spans="1:5" ht="16.5" thickBot="1" x14ac:dyDescent="0.3">
      <c r="A79" s="192"/>
      <c r="B79" s="210"/>
      <c r="C79" s="210"/>
      <c r="D79" s="210"/>
      <c r="E79" s="211"/>
    </row>
    <row r="80" spans="1:5" ht="16.5" thickBot="1" x14ac:dyDescent="0.3">
      <c r="A80" s="245"/>
      <c r="B80" s="207"/>
      <c r="C80" s="207"/>
      <c r="D80" s="207"/>
      <c r="E80" s="208"/>
    </row>
    <row r="81" spans="1:5" ht="16.5" thickBot="1" x14ac:dyDescent="0.3">
      <c r="A81" s="192"/>
      <c r="B81" s="210"/>
      <c r="C81" s="210"/>
      <c r="D81" s="210"/>
      <c r="E81" s="211"/>
    </row>
    <row r="82" spans="1:5" ht="16.5" thickBot="1" x14ac:dyDescent="0.3">
      <c r="A82" s="192"/>
      <c r="B82" s="210"/>
      <c r="C82" s="210"/>
      <c r="D82" s="210"/>
      <c r="E82" s="211"/>
    </row>
    <row r="83" spans="1:5" ht="16.5" thickBot="1" x14ac:dyDescent="0.3">
      <c r="A83" s="192"/>
      <c r="B83" s="210"/>
      <c r="C83" s="210"/>
      <c r="D83" s="210"/>
      <c r="E83" s="211"/>
    </row>
    <row r="84" spans="1:5" ht="16.5" thickBot="1" x14ac:dyDescent="0.3">
      <c r="A84" s="192"/>
      <c r="B84" s="210"/>
      <c r="C84" s="210"/>
      <c r="D84" s="210"/>
      <c r="E84" s="211"/>
    </row>
    <row r="85" spans="1:5" ht="16.5" thickBot="1" x14ac:dyDescent="0.3">
      <c r="A85" s="203"/>
      <c r="B85" s="210"/>
      <c r="C85" s="210"/>
      <c r="D85" s="210"/>
      <c r="E85" s="211"/>
    </row>
    <row r="86" spans="1:5" ht="16.5" thickBot="1" x14ac:dyDescent="0.3">
      <c r="A86" s="192"/>
      <c r="B86" s="210"/>
      <c r="C86" s="210"/>
      <c r="D86" s="210"/>
      <c r="E86" s="211"/>
    </row>
    <row r="87" spans="1:5" ht="16.5" thickBot="1" x14ac:dyDescent="0.3">
      <c r="A87" s="203"/>
      <c r="B87" s="210"/>
      <c r="C87" s="210"/>
      <c r="D87" s="210"/>
      <c r="E87" s="211"/>
    </row>
    <row r="88" spans="1:5" ht="16.5" thickBot="1" x14ac:dyDescent="0.3">
      <c r="A88" s="192"/>
      <c r="B88" s="210"/>
      <c r="C88" s="210"/>
      <c r="D88" s="210"/>
      <c r="E88" s="211"/>
    </row>
    <row r="89" spans="1:5" ht="16.5" thickBot="1" x14ac:dyDescent="0.3">
      <c r="A89" s="244"/>
      <c r="B89" s="233"/>
      <c r="C89" s="233"/>
      <c r="D89" s="233"/>
      <c r="E89" s="234"/>
    </row>
    <row r="90" spans="1:5" ht="16.5" thickBot="1" x14ac:dyDescent="0.3">
      <c r="A90" s="168"/>
      <c r="B90" s="210"/>
      <c r="C90" s="210"/>
      <c r="D90" s="210"/>
      <c r="E90" s="211"/>
    </row>
    <row r="91" spans="1:5" ht="16.5" thickBot="1" x14ac:dyDescent="0.3">
      <c r="A91" s="203"/>
      <c r="B91" s="210"/>
      <c r="C91" s="210"/>
      <c r="D91" s="210"/>
      <c r="E91" s="211"/>
    </row>
    <row r="92" spans="1:5" ht="16.5" thickBot="1" x14ac:dyDescent="0.3">
      <c r="A92" s="192"/>
      <c r="B92" s="210"/>
      <c r="C92" s="210"/>
      <c r="D92" s="210"/>
      <c r="E92" s="211"/>
    </row>
    <row r="93" spans="1:5" ht="16.5" thickBot="1" x14ac:dyDescent="0.3">
      <c r="A93" s="244"/>
      <c r="B93" s="233"/>
      <c r="C93" s="233"/>
      <c r="D93" s="233"/>
      <c r="E93" s="234"/>
    </row>
    <row r="94" spans="1:5" ht="16.5" thickBot="1" x14ac:dyDescent="0.3">
      <c r="A94" s="206"/>
      <c r="B94" s="207"/>
      <c r="C94" s="207"/>
      <c r="D94" s="207"/>
      <c r="E94" s="208"/>
    </row>
    <row r="95" spans="1:5" ht="16.5" thickBot="1" x14ac:dyDescent="0.3">
      <c r="A95" s="168"/>
      <c r="B95" s="207"/>
      <c r="C95" s="207"/>
      <c r="D95" s="207"/>
      <c r="E95" s="208"/>
    </row>
    <row r="96" spans="1:5" ht="16.5" thickBot="1" x14ac:dyDescent="0.3">
      <c r="A96" s="203"/>
      <c r="B96" s="210"/>
      <c r="C96" s="210"/>
      <c r="D96" s="210"/>
      <c r="E96" s="211"/>
    </row>
    <row r="97" spans="1:5" ht="16.5" thickBot="1" x14ac:dyDescent="0.3">
      <c r="A97" s="192"/>
      <c r="B97" s="210"/>
      <c r="C97" s="210"/>
      <c r="D97" s="210"/>
      <c r="E97" s="211"/>
    </row>
    <row r="98" spans="1:5" ht="16.5" thickBot="1" x14ac:dyDescent="0.3">
      <c r="A98" s="168"/>
      <c r="B98" s="207"/>
      <c r="C98" s="207"/>
      <c r="D98" s="207"/>
      <c r="E98" s="208"/>
    </row>
    <row r="99" spans="1:5" ht="16.5" thickBot="1" x14ac:dyDescent="0.3">
      <c r="A99" s="203"/>
      <c r="B99" s="210"/>
      <c r="C99" s="210"/>
      <c r="D99" s="210"/>
      <c r="E99" s="211"/>
    </row>
    <row r="100" spans="1:5" ht="16.5" thickBot="1" x14ac:dyDescent="0.3">
      <c r="A100" s="192"/>
      <c r="B100" s="210"/>
      <c r="C100" s="210"/>
      <c r="D100" s="210"/>
      <c r="E100" s="211"/>
    </row>
    <row r="101" spans="1:5" ht="16.5" thickBot="1" x14ac:dyDescent="0.3">
      <c r="A101" s="206"/>
      <c r="B101" s="207"/>
      <c r="C101" s="207"/>
      <c r="D101" s="207"/>
      <c r="E101" s="208"/>
    </row>
    <row r="102" spans="1:5" ht="16.5" thickBot="1" x14ac:dyDescent="0.3">
      <c r="A102" s="192"/>
      <c r="B102" s="210"/>
      <c r="C102" s="210"/>
      <c r="D102" s="210"/>
      <c r="E102" s="211"/>
    </row>
    <row r="103" spans="1:5" ht="16.5" thickBot="1" x14ac:dyDescent="0.3">
      <c r="A103" s="192"/>
      <c r="B103" s="210"/>
      <c r="C103" s="210"/>
      <c r="D103" s="210"/>
      <c r="E103" s="211"/>
    </row>
    <row r="104" spans="1:5" ht="16.5" thickBot="1" x14ac:dyDescent="0.3">
      <c r="A104" s="192"/>
      <c r="B104" s="210"/>
      <c r="C104" s="210"/>
      <c r="D104" s="210"/>
      <c r="E104" s="211"/>
    </row>
    <row r="105" spans="1:5" ht="16.5" thickBot="1" x14ac:dyDescent="0.3">
      <c r="A105" s="192"/>
      <c r="B105" s="210"/>
      <c r="C105" s="210"/>
      <c r="D105" s="210"/>
      <c r="E105" s="211"/>
    </row>
    <row r="106" spans="1:5" ht="16.5" thickBot="1" x14ac:dyDescent="0.3">
      <c r="A106" s="203"/>
      <c r="B106" s="210"/>
      <c r="C106" s="235"/>
      <c r="D106" s="235"/>
      <c r="E106" s="236"/>
    </row>
    <row r="107" spans="1:5" ht="16.5" thickBot="1" x14ac:dyDescent="0.3">
      <c r="A107" s="192"/>
      <c r="B107" s="210"/>
      <c r="C107" s="210"/>
      <c r="D107" s="210"/>
      <c r="E107" s="211"/>
    </row>
    <row r="108" spans="1:5" ht="16.5" thickBot="1" x14ac:dyDescent="0.3">
      <c r="A108" s="203"/>
      <c r="B108" s="210"/>
      <c r="C108" s="235"/>
      <c r="D108" s="235"/>
      <c r="E108" s="236"/>
    </row>
    <row r="109" spans="1:5" ht="16.5" thickBot="1" x14ac:dyDescent="0.3">
      <c r="A109" s="192"/>
      <c r="B109" s="210"/>
      <c r="C109" s="210"/>
      <c r="D109" s="210"/>
      <c r="E109" s="211"/>
    </row>
    <row r="110" spans="1:5" ht="16.5" thickBot="1" x14ac:dyDescent="0.3">
      <c r="A110" s="173"/>
      <c r="B110" s="235"/>
      <c r="C110" s="235"/>
      <c r="D110" s="235"/>
      <c r="E110" s="236"/>
    </row>
    <row r="111" spans="1:5" ht="16.5" thickBot="1" x14ac:dyDescent="0.3">
      <c r="A111" s="203"/>
      <c r="B111" s="235"/>
      <c r="C111" s="210"/>
      <c r="D111" s="210"/>
      <c r="E111" s="211"/>
    </row>
    <row r="112" spans="1:5" ht="16.5" thickBot="1" x14ac:dyDescent="0.3">
      <c r="A112" s="192"/>
      <c r="B112" s="235"/>
      <c r="C112" s="210"/>
      <c r="D112" s="210"/>
      <c r="E112" s="211"/>
    </row>
    <row r="113" spans="1:5" ht="15.75" x14ac:dyDescent="0.25">
      <c r="A113" s="246"/>
      <c r="B113" s="247"/>
      <c r="C113" s="247"/>
      <c r="D113" s="247"/>
      <c r="E113" s="248"/>
    </row>
    <row r="114" spans="1:5" ht="15.75" x14ac:dyDescent="0.25">
      <c r="A114" s="249"/>
      <c r="B114" s="229"/>
      <c r="C114" s="229"/>
      <c r="D114" s="229"/>
      <c r="E114" s="191"/>
    </row>
    <row r="115" spans="1:5" ht="16.5" thickBot="1" x14ac:dyDescent="0.3">
      <c r="A115" s="192"/>
      <c r="B115" s="229"/>
      <c r="C115" s="229"/>
      <c r="D115" s="229"/>
      <c r="E115" s="250"/>
    </row>
    <row r="116" spans="1:5" ht="16.5" thickBot="1" x14ac:dyDescent="0.3">
      <c r="A116" s="192"/>
      <c r="B116" s="229"/>
      <c r="C116" s="229"/>
      <c r="D116" s="229"/>
      <c r="E116" s="250"/>
    </row>
    <row r="117" spans="1:5" ht="16.5" thickBot="1" x14ac:dyDescent="0.3">
      <c r="A117" s="192"/>
      <c r="B117" s="251"/>
      <c r="C117" s="229"/>
      <c r="D117" s="229"/>
      <c r="E117" s="250"/>
    </row>
    <row r="118" spans="1:5" ht="16.5" thickBot="1" x14ac:dyDescent="0.3">
      <c r="A118" s="203"/>
      <c r="B118" s="251"/>
      <c r="C118" s="229"/>
      <c r="D118" s="229"/>
      <c r="E118" s="250"/>
    </row>
    <row r="119" spans="1:5" ht="16.5" thickBot="1" x14ac:dyDescent="0.3">
      <c r="A119" s="192"/>
      <c r="B119" s="251"/>
      <c r="C119" s="229"/>
      <c r="D119" s="229"/>
      <c r="E119" s="250"/>
    </row>
    <row r="120" spans="1:5" ht="15.75" x14ac:dyDescent="0.25">
      <c r="A120" s="246"/>
      <c r="B120" s="213"/>
      <c r="C120" s="240"/>
      <c r="D120" s="240"/>
      <c r="E120" s="252"/>
    </row>
    <row r="121" spans="1:5" ht="15.75" x14ac:dyDescent="0.25">
      <c r="A121" s="249"/>
      <c r="B121" s="251"/>
      <c r="C121" s="229"/>
      <c r="D121" s="229"/>
      <c r="E121" s="250"/>
    </row>
    <row r="122" spans="1:5" ht="16.5" thickBot="1" x14ac:dyDescent="0.3">
      <c r="A122" s="192"/>
      <c r="B122" s="251"/>
      <c r="C122" s="229"/>
      <c r="D122" s="229"/>
      <c r="E122" s="250"/>
    </row>
    <row r="123" spans="1:5" ht="16.5" thickBot="1" x14ac:dyDescent="0.3">
      <c r="A123" s="192"/>
      <c r="B123" s="251"/>
      <c r="C123" s="229"/>
      <c r="D123" s="229"/>
      <c r="E123" s="250"/>
    </row>
    <row r="124" spans="1:5" ht="16.5" thickBot="1" x14ac:dyDescent="0.3">
      <c r="A124" s="192"/>
      <c r="B124" s="221"/>
      <c r="C124" s="221"/>
      <c r="D124" s="221"/>
      <c r="E124" s="253"/>
    </row>
    <row r="125" spans="1:5" ht="16.5" thickBot="1" x14ac:dyDescent="0.3">
      <c r="A125" s="254"/>
      <c r="B125" s="221"/>
      <c r="C125" s="229"/>
      <c r="D125" s="229"/>
      <c r="E125" s="191"/>
    </row>
    <row r="126" spans="1:5" ht="16.5" thickBot="1" x14ac:dyDescent="0.3">
      <c r="A126" s="192"/>
      <c r="B126" s="221"/>
      <c r="C126" s="229"/>
      <c r="D126" s="229"/>
      <c r="E126" s="250"/>
    </row>
    <row r="127" spans="1:5" ht="15.75" x14ac:dyDescent="0.25">
      <c r="A127" s="255"/>
      <c r="B127" s="247"/>
      <c r="C127" s="247"/>
      <c r="D127" s="247"/>
      <c r="E127" s="248"/>
    </row>
    <row r="128" spans="1:5" ht="15.75" x14ac:dyDescent="0.25">
      <c r="A128" s="168"/>
      <c r="B128" s="256"/>
      <c r="C128" s="227"/>
      <c r="D128" s="227"/>
      <c r="E128" s="257"/>
    </row>
    <row r="129" spans="1:5" ht="16.5" thickBot="1" x14ac:dyDescent="0.3">
      <c r="A129" s="203"/>
      <c r="B129" s="241"/>
      <c r="C129" s="229"/>
      <c r="D129" s="229"/>
      <c r="E129" s="250"/>
    </row>
    <row r="130" spans="1:5" ht="16.5" thickBot="1" x14ac:dyDescent="0.3">
      <c r="A130" s="192"/>
      <c r="B130" s="241"/>
      <c r="C130" s="229"/>
      <c r="D130" s="251"/>
      <c r="E130" s="250"/>
    </row>
    <row r="131" spans="1:5" ht="15.75" x14ac:dyDescent="0.25">
      <c r="A131" s="258"/>
      <c r="B131" s="259"/>
      <c r="C131" s="259"/>
      <c r="D131" s="260"/>
      <c r="E131" s="261"/>
    </row>
    <row r="132" spans="1:5" ht="15.75" x14ac:dyDescent="0.25">
      <c r="A132" s="262"/>
      <c r="B132" s="263"/>
      <c r="C132" s="263"/>
      <c r="D132" s="263"/>
      <c r="E132" s="172"/>
    </row>
    <row r="133" spans="1:5" ht="15.75" x14ac:dyDescent="0.25">
      <c r="A133" s="264"/>
      <c r="B133" s="263"/>
      <c r="C133" s="263"/>
      <c r="D133" s="263"/>
      <c r="E133" s="172"/>
    </row>
    <row r="134" spans="1:5" ht="15.75" x14ac:dyDescent="0.25">
      <c r="A134" s="265"/>
      <c r="B134" s="263"/>
      <c r="C134" s="263"/>
      <c r="D134" s="263"/>
      <c r="E134" s="172"/>
    </row>
    <row r="135" spans="1:5" ht="15.75" x14ac:dyDescent="0.25">
      <c r="A135" s="266"/>
      <c r="B135" s="267"/>
      <c r="C135" s="267"/>
      <c r="D135" s="267"/>
      <c r="E135" s="177"/>
    </row>
    <row r="136" spans="1:5" ht="15.75" x14ac:dyDescent="0.25">
      <c r="A136" s="266"/>
      <c r="B136" s="267"/>
      <c r="C136" s="267"/>
      <c r="D136" s="267"/>
      <c r="E136" s="177"/>
    </row>
    <row r="137" spans="1:5" ht="15.75" x14ac:dyDescent="0.25">
      <c r="A137" s="268"/>
      <c r="B137" s="263"/>
      <c r="C137" s="263"/>
      <c r="D137" s="263"/>
      <c r="E137" s="172"/>
    </row>
    <row r="138" spans="1:5" ht="16.5" thickBot="1" x14ac:dyDescent="0.3">
      <c r="A138" s="244"/>
      <c r="B138" s="269"/>
      <c r="C138" s="269"/>
      <c r="D138" s="269"/>
      <c r="E138" s="270"/>
    </row>
    <row r="139" spans="1:5" ht="16.5" thickBot="1" x14ac:dyDescent="0.3">
      <c r="A139" s="168"/>
      <c r="B139" s="269"/>
      <c r="C139" s="269"/>
      <c r="D139" s="269"/>
      <c r="E139" s="270"/>
    </row>
    <row r="140" spans="1:5" ht="16.5" thickBot="1" x14ac:dyDescent="0.3">
      <c r="A140" s="173"/>
      <c r="B140" s="271"/>
      <c r="C140" s="271"/>
      <c r="D140" s="271"/>
      <c r="E140" s="272"/>
    </row>
    <row r="141" spans="1:5" ht="16.5" thickBot="1" x14ac:dyDescent="0.3">
      <c r="A141" s="273"/>
      <c r="B141" s="271"/>
      <c r="C141" s="271"/>
      <c r="D141" s="271"/>
      <c r="E141" s="272"/>
    </row>
    <row r="142" spans="1:5" ht="16.5" thickBot="1" x14ac:dyDescent="0.3">
      <c r="A142" s="274"/>
      <c r="B142" s="269"/>
      <c r="C142" s="269"/>
      <c r="D142" s="269"/>
      <c r="E142" s="270"/>
    </row>
    <row r="143" spans="1:5" ht="16.5" thickBot="1" x14ac:dyDescent="0.3">
      <c r="A143" s="173"/>
      <c r="B143" s="271"/>
      <c r="C143" s="271"/>
      <c r="D143" s="271"/>
      <c r="E143" s="272"/>
    </row>
    <row r="144" spans="1:5" ht="16.5" thickBot="1" x14ac:dyDescent="0.3">
      <c r="A144" s="273"/>
      <c r="B144" s="271"/>
      <c r="C144" s="271"/>
      <c r="D144" s="271"/>
      <c r="E144" s="272"/>
    </row>
    <row r="145" spans="1:5" ht="16.5" thickBot="1" x14ac:dyDescent="0.3">
      <c r="A145" s="275"/>
      <c r="B145" s="233"/>
      <c r="C145" s="233"/>
      <c r="D145" s="233"/>
      <c r="E145" s="234"/>
    </row>
    <row r="146" spans="1:5" ht="16.5" thickBot="1" x14ac:dyDescent="0.3">
      <c r="A146" s="275"/>
      <c r="B146" s="233"/>
      <c r="C146" s="233"/>
      <c r="D146" s="233"/>
      <c r="E146" s="234"/>
    </row>
    <row r="147" spans="1:5" ht="16.5" thickBot="1" x14ac:dyDescent="0.3">
      <c r="A147" s="173"/>
      <c r="B147" s="210"/>
      <c r="C147" s="210"/>
      <c r="D147" s="210"/>
      <c r="E147" s="211"/>
    </row>
    <row r="148" spans="1:5" ht="16.5" thickBot="1" x14ac:dyDescent="0.3">
      <c r="A148" s="276"/>
      <c r="B148" s="210"/>
      <c r="C148" s="210"/>
      <c r="D148" s="210"/>
      <c r="E148" s="211"/>
    </row>
    <row r="149" spans="1:5" ht="15.75" x14ac:dyDescent="0.25">
      <c r="A149" s="277"/>
      <c r="B149" s="278"/>
      <c r="C149" s="278"/>
      <c r="D149" s="278"/>
      <c r="E149" s="279"/>
    </row>
  </sheetData>
  <mergeCells count="4">
    <mergeCell ref="A1:A2"/>
    <mergeCell ref="B1:B2"/>
    <mergeCell ref="C1:C2"/>
    <mergeCell ref="D1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5</vt:i4>
      </vt:variant>
    </vt:vector>
  </HeadingPairs>
  <TitlesOfParts>
    <vt:vector size="13" baseType="lpstr">
      <vt:lpstr>приложение 3 2015-2016</vt:lpstr>
      <vt:lpstr>приложение </vt:lpstr>
      <vt:lpstr>Приложение 8 2014-2016</vt:lpstr>
      <vt:lpstr>Приложение 5 </vt:lpstr>
      <vt:lpstr>Приложение 10</vt:lpstr>
      <vt:lpstr>Приложение 12</vt:lpstr>
      <vt:lpstr>Лист1</vt:lpstr>
      <vt:lpstr>Лист2</vt:lpstr>
      <vt:lpstr>'приложение '!Область_печати</vt:lpstr>
      <vt:lpstr>'Приложение 10'!Область_печати</vt:lpstr>
      <vt:lpstr>'Приложение 12'!Область_печати</vt:lpstr>
      <vt:lpstr>'приложение 3 2015-2016'!Область_печати</vt:lpstr>
      <vt:lpstr>'Приложение 5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2013-12-02T10:34:34Z</cp:lastPrinted>
  <dcterms:created xsi:type="dcterms:W3CDTF">2006-09-16T00:00:00Z</dcterms:created>
  <dcterms:modified xsi:type="dcterms:W3CDTF">2024-09-17T07:14:37Z</dcterms:modified>
</cp:coreProperties>
</file>