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BBF4C41-2F58-45A4-A1BE-1DF0BE2D2246}" xr6:coauthVersionLast="47" xr6:coauthVersionMax="47" xr10:uidLastSave="{00000000-0000-0000-0000-000000000000}"/>
  <bookViews>
    <workbookView xWindow="-120" yWindow="-120" windowWidth="21840" windowHeight="13140" firstSheet="4" activeTab="4" xr2:uid="{00000000-000D-0000-FFFF-FFFF00000000}"/>
  </bookViews>
  <sheets>
    <sheet name="приложение 3 2015-2016" sheetId="5" state="hidden" r:id="rId1"/>
    <sheet name="приложение " sheetId="28" state="hidden" r:id="rId2"/>
    <sheet name="Приложение 8 2014-2016" sheetId="16" state="hidden" r:id="rId3"/>
    <sheet name="Приложение 10" sheetId="15" state="hidden" r:id="rId4"/>
    <sheet name="приложение 7" sheetId="17" r:id="rId5"/>
    <sheet name="Приложение 12" sheetId="21" state="hidden" r:id="rId6"/>
    <sheet name="Лист1" sheetId="24" state="hidden" r:id="rId7"/>
    <sheet name="Лист2" sheetId="37" r:id="rId8"/>
  </sheets>
  <definedNames>
    <definedName name="_xlnm.Print_Area" localSheetId="1">'приложение '!$A$1:$C$12</definedName>
    <definedName name="_xlnm.Print_Area" localSheetId="3">'Приложение 10'!$A$1:$F$91</definedName>
    <definedName name="_xlnm.Print_Area" localSheetId="5">'Приложение 12'!$A$1:$H$80</definedName>
    <definedName name="_xlnm.Print_Area" localSheetId="0">'приложение 3 2015-2016'!$A$1:$E$56</definedName>
    <definedName name="_xlnm.Print_Area" localSheetId="4">'приложение 7'!$A:$F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1" i="17" l="1"/>
  <c r="F279" i="17"/>
  <c r="F278" i="17" s="1"/>
  <c r="F228" i="17"/>
  <c r="F227" i="17"/>
  <c r="F226" i="17" s="1"/>
  <c r="F220" i="17"/>
  <c r="F219" i="17" s="1"/>
  <c r="F218" i="17" s="1"/>
  <c r="F217" i="17" s="1"/>
  <c r="H294" i="17" l="1"/>
  <c r="H293" i="17" s="1"/>
  <c r="H292" i="17" s="1"/>
  <c r="G294" i="17"/>
  <c r="G293" i="17" s="1"/>
  <c r="G292" i="17" s="1"/>
  <c r="F309" i="17" l="1"/>
  <c r="F308" i="17" s="1"/>
  <c r="F307" i="17" s="1"/>
  <c r="F306" i="17" s="1"/>
  <c r="F305" i="17" s="1"/>
  <c r="F304" i="17" s="1"/>
  <c r="H308" i="17"/>
  <c r="H307" i="17" s="1"/>
  <c r="H306" i="17" s="1"/>
  <c r="H305" i="17" s="1"/>
  <c r="H304" i="17" s="1"/>
  <c r="G308" i="17"/>
  <c r="G307" i="17" s="1"/>
  <c r="G306" i="17" s="1"/>
  <c r="G305" i="17" s="1"/>
  <c r="G304" i="17" s="1"/>
  <c r="G303" i="17" l="1"/>
  <c r="G291" i="17"/>
  <c r="F303" i="17"/>
  <c r="H303" i="17"/>
  <c r="H291" i="17"/>
  <c r="H174" i="17" l="1"/>
  <c r="H173" i="17" s="1"/>
  <c r="H172" i="17" s="1"/>
  <c r="G174" i="17"/>
  <c r="F174" i="17"/>
  <c r="F173" i="17" s="1"/>
  <c r="F172" i="17" s="1"/>
  <c r="F162" i="17" s="1"/>
  <c r="G173" i="17"/>
  <c r="G172" i="17" s="1"/>
  <c r="H169" i="17"/>
  <c r="G169" i="17"/>
  <c r="F169" i="17"/>
  <c r="H167" i="17"/>
  <c r="G167" i="17"/>
  <c r="F167" i="17"/>
  <c r="H164" i="17"/>
  <c r="G164" i="17"/>
  <c r="F164" i="17"/>
  <c r="H161" i="17"/>
  <c r="H160" i="17" s="1"/>
  <c r="H159" i="17" s="1"/>
  <c r="G161" i="17"/>
  <c r="G160" i="17" s="1"/>
  <c r="G159" i="17" s="1"/>
  <c r="F161" i="17"/>
  <c r="F160" i="17" s="1"/>
  <c r="F159" i="17" s="1"/>
  <c r="H156" i="17"/>
  <c r="H155" i="17" s="1"/>
  <c r="H154" i="17" s="1"/>
  <c r="G156" i="17"/>
  <c r="G155" i="17" s="1"/>
  <c r="G154" i="17" s="1"/>
  <c r="F156" i="17"/>
  <c r="F153" i="17" s="1"/>
  <c r="H118" i="17"/>
  <c r="H117" i="17" s="1"/>
  <c r="G118" i="17"/>
  <c r="G117" i="17" s="1"/>
  <c r="F118" i="17"/>
  <c r="F117" i="17" s="1"/>
  <c r="H91" i="17"/>
  <c r="H90" i="17" s="1"/>
  <c r="G91" i="17"/>
  <c r="F91" i="17"/>
  <c r="F90" i="17" s="1"/>
  <c r="G90" i="17"/>
  <c r="H89" i="17"/>
  <c r="G89" i="17"/>
  <c r="F89" i="17"/>
  <c r="H87" i="17"/>
  <c r="G87" i="17"/>
  <c r="F87" i="17"/>
  <c r="H84" i="17"/>
  <c r="G84" i="17"/>
  <c r="F84" i="17"/>
  <c r="F74" i="17"/>
  <c r="H65" i="17"/>
  <c r="H64" i="17" s="1"/>
  <c r="G65" i="17"/>
  <c r="G64" i="17" s="1"/>
  <c r="F65" i="17"/>
  <c r="F63" i="17" s="1"/>
  <c r="G63" i="17"/>
  <c r="F44" i="17"/>
  <c r="G83" i="17" l="1"/>
  <c r="G82" i="17"/>
  <c r="G81" i="17" s="1"/>
  <c r="F116" i="17"/>
  <c r="H153" i="17"/>
  <c r="G62" i="17"/>
  <c r="F115" i="17"/>
  <c r="F114" i="17" s="1"/>
  <c r="G153" i="17"/>
  <c r="H115" i="17"/>
  <c r="H116" i="17"/>
  <c r="F155" i="17"/>
  <c r="F154" i="17" s="1"/>
  <c r="F158" i="17"/>
  <c r="F163" i="17"/>
  <c r="H163" i="17"/>
  <c r="G163" i="17"/>
  <c r="F64" i="17"/>
  <c r="G116" i="17"/>
  <c r="F62" i="17"/>
  <c r="F61" i="17" s="1"/>
  <c r="F60" i="17" s="1"/>
  <c r="H62" i="17"/>
  <c r="H63" i="17"/>
  <c r="F83" i="17"/>
  <c r="F82" i="17" s="1"/>
  <c r="F81" i="17" s="1"/>
  <c r="H83" i="17"/>
  <c r="H82" i="17" s="1"/>
  <c r="H81" i="17" s="1"/>
  <c r="G115" i="17"/>
  <c r="H158" i="17"/>
  <c r="G158" i="17"/>
  <c r="H41" i="17" l="1"/>
  <c r="G41" i="17"/>
  <c r="F41" i="17"/>
  <c r="H39" i="17"/>
  <c r="G39" i="17"/>
  <c r="F39" i="17"/>
  <c r="H38" i="17" l="1"/>
  <c r="G38" i="17"/>
  <c r="F38" i="17"/>
  <c r="H301" i="17" l="1"/>
  <c r="G301" i="17"/>
  <c r="H300" i="17"/>
  <c r="H299" i="17" s="1"/>
  <c r="H298" i="17" s="1"/>
  <c r="H297" i="17" s="1"/>
  <c r="H296" i="17" s="1"/>
  <c r="G300" i="17"/>
  <c r="G299" i="17" s="1"/>
  <c r="G298" i="17" s="1"/>
  <c r="G297" i="17" s="1"/>
  <c r="G296" i="17" s="1"/>
  <c r="H290" i="17"/>
  <c r="G290" i="17"/>
  <c r="H287" i="17"/>
  <c r="H285" i="17" s="1"/>
  <c r="G287" i="17"/>
  <c r="G285" i="17" s="1"/>
  <c r="H283" i="17"/>
  <c r="G283" i="17"/>
  <c r="H280" i="17"/>
  <c r="G280" i="17"/>
  <c r="H279" i="17"/>
  <c r="H278" i="17" s="1"/>
  <c r="G279" i="17"/>
  <c r="G278" i="17" s="1"/>
  <c r="H275" i="17"/>
  <c r="G275" i="17"/>
  <c r="H271" i="17"/>
  <c r="G271" i="17"/>
  <c r="H267" i="17"/>
  <c r="G267" i="17"/>
  <c r="H266" i="17"/>
  <c r="H265" i="17" s="1"/>
  <c r="G266" i="17"/>
  <c r="G265" i="17" s="1"/>
  <c r="H260" i="17"/>
  <c r="G260" i="17"/>
  <c r="H259" i="17"/>
  <c r="H258" i="17" s="1"/>
  <c r="H257" i="17" s="1"/>
  <c r="G259" i="17"/>
  <c r="G258" i="17" s="1"/>
  <c r="G257" i="17" s="1"/>
  <c r="H255" i="17"/>
  <c r="G255" i="17"/>
  <c r="H254" i="17"/>
  <c r="H253" i="17" s="1"/>
  <c r="G254" i="17"/>
  <c r="G253" i="17" s="1"/>
  <c r="H251" i="17"/>
  <c r="H250" i="17" s="1"/>
  <c r="H249" i="17" s="1"/>
  <c r="H248" i="17" s="1"/>
  <c r="H247" i="17" s="1"/>
  <c r="H246" i="17" s="1"/>
  <c r="G251" i="17"/>
  <c r="G250" i="17" s="1"/>
  <c r="G249" i="17" s="1"/>
  <c r="G248" i="17" s="1"/>
  <c r="G247" i="17" s="1"/>
  <c r="G246" i="17" s="1"/>
  <c r="H244" i="17"/>
  <c r="H243" i="17" s="1"/>
  <c r="H242" i="17" s="1"/>
  <c r="H241" i="17" s="1"/>
  <c r="H240" i="17" s="1"/>
  <c r="G244" i="17"/>
  <c r="G243" i="17" s="1"/>
  <c r="G242" i="17" s="1"/>
  <c r="G241" i="17" s="1"/>
  <c r="G240" i="17" s="1"/>
  <c r="H238" i="17"/>
  <c r="G238" i="17"/>
  <c r="H237" i="17"/>
  <c r="H236" i="17" s="1"/>
  <c r="H235" i="17" s="1"/>
  <c r="H234" i="17" s="1"/>
  <c r="H233" i="17" s="1"/>
  <c r="G237" i="17"/>
  <c r="G236" i="17" s="1"/>
  <c r="G235" i="17" s="1"/>
  <c r="G234" i="17" s="1"/>
  <c r="G233" i="17" s="1"/>
  <c r="H224" i="17"/>
  <c r="H223" i="17" s="1"/>
  <c r="H222" i="17" s="1"/>
  <c r="G224" i="17"/>
  <c r="G223" i="17" s="1"/>
  <c r="G222" i="17" s="1"/>
  <c r="H220" i="17"/>
  <c r="G220" i="17"/>
  <c r="H219" i="17"/>
  <c r="H218" i="17" s="1"/>
  <c r="H217" i="17" s="1"/>
  <c r="G219" i="17"/>
  <c r="G218" i="17" s="1"/>
  <c r="G217" i="17" s="1"/>
  <c r="H211" i="17"/>
  <c r="G211" i="17"/>
  <c r="H210" i="17"/>
  <c r="H209" i="17" s="1"/>
  <c r="G210" i="17"/>
  <c r="G209" i="17" s="1"/>
  <c r="H207" i="17"/>
  <c r="H206" i="17" s="1"/>
  <c r="H205" i="17" s="1"/>
  <c r="G207" i="17"/>
  <c r="G206" i="17" s="1"/>
  <c r="G205" i="17" s="1"/>
  <c r="H203" i="17"/>
  <c r="G203" i="17"/>
  <c r="H202" i="17"/>
  <c r="H201" i="17" s="1"/>
  <c r="G202" i="17"/>
  <c r="G201" i="17" s="1"/>
  <c r="H199" i="17"/>
  <c r="H198" i="17" s="1"/>
  <c r="H197" i="17" s="1"/>
  <c r="H187" i="17" s="1"/>
  <c r="H177" i="17" s="1"/>
  <c r="H176" i="17" s="1"/>
  <c r="G199" i="17"/>
  <c r="G198" i="17" s="1"/>
  <c r="G197" i="17" s="1"/>
  <c r="G187" i="17" s="1"/>
  <c r="G177" i="17" s="1"/>
  <c r="G176" i="17" s="1"/>
  <c r="H194" i="17"/>
  <c r="G194" i="17"/>
  <c r="H192" i="17"/>
  <c r="G192" i="17"/>
  <c r="H189" i="17"/>
  <c r="G189" i="17"/>
  <c r="H188" i="17"/>
  <c r="G188" i="17"/>
  <c r="H186" i="17"/>
  <c r="H185" i="17" s="1"/>
  <c r="H184" i="17" s="1"/>
  <c r="G186" i="17"/>
  <c r="G185" i="17" s="1"/>
  <c r="G184" i="17" s="1"/>
  <c r="H181" i="17"/>
  <c r="H180" i="17" s="1"/>
  <c r="H179" i="17" s="1"/>
  <c r="G181" i="17"/>
  <c r="G180" i="17" s="1"/>
  <c r="G179" i="17" s="1"/>
  <c r="H148" i="17"/>
  <c r="G148" i="17"/>
  <c r="H147" i="17"/>
  <c r="H146" i="17" s="1"/>
  <c r="G147" i="17"/>
  <c r="G146" i="17" s="1"/>
  <c r="H145" i="17"/>
  <c r="H142" i="17" s="1"/>
  <c r="G145" i="17"/>
  <c r="G142" i="17" s="1"/>
  <c r="H137" i="17"/>
  <c r="H136" i="17" s="1"/>
  <c r="G137" i="17"/>
  <c r="G136" i="17" s="1"/>
  <c r="H135" i="17"/>
  <c r="G135" i="17"/>
  <c r="H132" i="17"/>
  <c r="H131" i="17" s="1"/>
  <c r="G132" i="17"/>
  <c r="G131" i="17" s="1"/>
  <c r="H130" i="17"/>
  <c r="G130" i="17"/>
  <c r="H128" i="17"/>
  <c r="G128" i="17"/>
  <c r="H127" i="17"/>
  <c r="G127" i="17"/>
  <c r="H126" i="17"/>
  <c r="G126" i="17"/>
  <c r="H124" i="17"/>
  <c r="H123" i="17" s="1"/>
  <c r="G124" i="17"/>
  <c r="G123" i="17" s="1"/>
  <c r="H122" i="17"/>
  <c r="H121" i="17" s="1"/>
  <c r="H120" i="17" s="1"/>
  <c r="G122" i="17"/>
  <c r="G121" i="17" s="1"/>
  <c r="G120" i="17" s="1"/>
  <c r="H103" i="17"/>
  <c r="H102" i="17" s="1"/>
  <c r="G103" i="17"/>
  <c r="G102" i="17" s="1"/>
  <c r="H101" i="17"/>
  <c r="G101" i="17"/>
  <c r="H99" i="17"/>
  <c r="G99" i="17"/>
  <c r="H96" i="17"/>
  <c r="H95" i="17" s="1"/>
  <c r="H94" i="17" s="1"/>
  <c r="H93" i="17" s="1"/>
  <c r="G96" i="17"/>
  <c r="G95" i="17" s="1"/>
  <c r="G94" i="17" s="1"/>
  <c r="G93" i="17" s="1"/>
  <c r="H79" i="17"/>
  <c r="H78" i="17" s="1"/>
  <c r="G79" i="17"/>
  <c r="G78" i="17" s="1"/>
  <c r="H77" i="17"/>
  <c r="G77" i="17"/>
  <c r="H72" i="17"/>
  <c r="H71" i="17" s="1"/>
  <c r="G72" i="17"/>
  <c r="G71" i="17" s="1"/>
  <c r="H70" i="17"/>
  <c r="G70" i="17"/>
  <c r="H57" i="17"/>
  <c r="G57" i="17"/>
  <c r="H53" i="17"/>
  <c r="G53" i="17"/>
  <c r="H52" i="17"/>
  <c r="H51" i="17" s="1"/>
  <c r="G52" i="17"/>
  <c r="G51" i="17" s="1"/>
  <c r="H49" i="17"/>
  <c r="H46" i="17" s="1"/>
  <c r="G49" i="17"/>
  <c r="G46" i="17" s="1"/>
  <c r="H44" i="17"/>
  <c r="G44" i="17"/>
  <c r="H43" i="17"/>
  <c r="G43" i="17"/>
  <c r="H36" i="17"/>
  <c r="G36" i="17"/>
  <c r="H34" i="17"/>
  <c r="H33" i="17" s="1"/>
  <c r="G34" i="17"/>
  <c r="G33" i="17" s="1"/>
  <c r="H29" i="17"/>
  <c r="G29" i="17"/>
  <c r="H26" i="17"/>
  <c r="G26" i="17"/>
  <c r="H21" i="17"/>
  <c r="H20" i="17" s="1"/>
  <c r="G21" i="17"/>
  <c r="G20" i="17" s="1"/>
  <c r="H19" i="17"/>
  <c r="H15" i="17"/>
  <c r="H13" i="17" s="1"/>
  <c r="G15" i="17"/>
  <c r="G14" i="17" s="1"/>
  <c r="H14" i="17"/>
  <c r="G13" i="17"/>
  <c r="F260" i="17"/>
  <c r="F259" i="17" s="1"/>
  <c r="F258" i="17" s="1"/>
  <c r="F257" i="17" s="1"/>
  <c r="F244" i="17"/>
  <c r="F243" i="17" s="1"/>
  <c r="F242" i="17" s="1"/>
  <c r="F241" i="17" s="1"/>
  <c r="F240" i="17" s="1"/>
  <c r="F238" i="17"/>
  <c r="F237" i="17" s="1"/>
  <c r="F236" i="17" s="1"/>
  <c r="F235" i="17" s="1"/>
  <c r="F234" i="17" s="1"/>
  <c r="F211" i="17"/>
  <c r="F210" i="17" s="1"/>
  <c r="F209" i="17" s="1"/>
  <c r="F207" i="17"/>
  <c r="F206" i="17" s="1"/>
  <c r="F205" i="17" s="1"/>
  <c r="F203" i="17"/>
  <c r="F202" i="17" s="1"/>
  <c r="F201" i="17" s="1"/>
  <c r="F199" i="17"/>
  <c r="F198" i="17" s="1"/>
  <c r="F197" i="17" s="1"/>
  <c r="F187" i="17" s="1"/>
  <c r="F177" i="17" s="1"/>
  <c r="F176" i="17" s="1"/>
  <c r="F132" i="17"/>
  <c r="F72" i="17"/>
  <c r="F96" i="17"/>
  <c r="F49" i="17"/>
  <c r="F46" i="17" s="1"/>
  <c r="F29" i="17"/>
  <c r="F283" i="17"/>
  <c r="F275" i="17"/>
  <c r="F266" i="17" s="1"/>
  <c r="F265" i="17" s="1"/>
  <c r="F255" i="17"/>
  <c r="F254" i="17" s="1"/>
  <c r="F253" i="17" s="1"/>
  <c r="F251" i="17"/>
  <c r="F250" i="17" s="1"/>
  <c r="F249" i="17" s="1"/>
  <c r="F194" i="17"/>
  <c r="F192" i="17"/>
  <c r="F189" i="17"/>
  <c r="F186" i="17"/>
  <c r="F185" i="17" s="1"/>
  <c r="F184" i="17" s="1"/>
  <c r="F181" i="17"/>
  <c r="F180" i="17" s="1"/>
  <c r="F179" i="17" s="1"/>
  <c r="F148" i="17"/>
  <c r="F145" i="17" s="1"/>
  <c r="F137" i="17"/>
  <c r="F136" i="17" s="1"/>
  <c r="F128" i="17"/>
  <c r="F127" i="17" s="1"/>
  <c r="F124" i="17"/>
  <c r="F122" i="17" s="1"/>
  <c r="F103" i="17"/>
  <c r="F101" i="17" s="1"/>
  <c r="F99" i="17"/>
  <c r="F79" i="17"/>
  <c r="F77" i="17" s="1"/>
  <c r="F57" i="17"/>
  <c r="F53" i="17"/>
  <c r="F43" i="17"/>
  <c r="F36" i="17"/>
  <c r="F34" i="17"/>
  <c r="F15" i="17"/>
  <c r="F142" i="17" l="1"/>
  <c r="F141" i="17" s="1"/>
  <c r="F144" i="17"/>
  <c r="H150" i="17"/>
  <c r="H162" i="17"/>
  <c r="H152" i="17" s="1"/>
  <c r="H151" i="17" s="1"/>
  <c r="H144" i="17"/>
  <c r="G150" i="17"/>
  <c r="G144" i="17"/>
  <c r="G162" i="17"/>
  <c r="G152" i="17" s="1"/>
  <c r="G151" i="17" s="1"/>
  <c r="F131" i="17"/>
  <c r="F130" i="17"/>
  <c r="G19" i="17"/>
  <c r="H12" i="17"/>
  <c r="F71" i="17"/>
  <c r="F69" i="17"/>
  <c r="F264" i="17"/>
  <c r="H113" i="17"/>
  <c r="H112" i="17" s="1"/>
  <c r="H107" i="17" s="1"/>
  <c r="H114" i="17"/>
  <c r="G113" i="17"/>
  <c r="G112" i="17" s="1"/>
  <c r="G107" i="17" s="1"/>
  <c r="G114" i="17"/>
  <c r="F52" i="17"/>
  <c r="F51" i="17" s="1"/>
  <c r="F33" i="17"/>
  <c r="H141" i="17"/>
  <c r="H139" i="17"/>
  <c r="H140" i="17"/>
  <c r="G140" i="17"/>
  <c r="G141" i="17"/>
  <c r="G139" i="17"/>
  <c r="H232" i="17"/>
  <c r="H229" i="17" s="1"/>
  <c r="H228" i="17" s="1"/>
  <c r="H264" i="17"/>
  <c r="H263" i="17" s="1"/>
  <c r="H262" i="17" s="1"/>
  <c r="G12" i="17"/>
  <c r="G232" i="17"/>
  <c r="G229" i="17" s="1"/>
  <c r="G228" i="17" s="1"/>
  <c r="G264" i="17"/>
  <c r="G263" i="17" s="1"/>
  <c r="G262" i="17" s="1"/>
  <c r="G69" i="17"/>
  <c r="G68" i="17" s="1"/>
  <c r="G76" i="17"/>
  <c r="G74" i="17" s="1"/>
  <c r="G134" i="17"/>
  <c r="G178" i="17"/>
  <c r="G183" i="17"/>
  <c r="H69" i="17"/>
  <c r="H68" i="17" s="1"/>
  <c r="H76" i="17"/>
  <c r="H74" i="17" s="1"/>
  <c r="H134" i="17"/>
  <c r="H178" i="17"/>
  <c r="H183" i="17"/>
  <c r="F126" i="17"/>
  <c r="F233" i="17"/>
  <c r="F188" i="17"/>
  <c r="F70" i="17"/>
  <c r="F248" i="17"/>
  <c r="F247" i="17" s="1"/>
  <c r="F246" i="17" s="1"/>
  <c r="F68" i="17"/>
  <c r="F183" i="17"/>
  <c r="F178" i="17"/>
  <c r="F147" i="17"/>
  <c r="F146" i="17" s="1"/>
  <c r="F134" i="17"/>
  <c r="F140" i="17"/>
  <c r="F135" i="17"/>
  <c r="F102" i="17"/>
  <c r="F95" i="17"/>
  <c r="F94" i="17" s="1"/>
  <c r="F93" i="17" s="1"/>
  <c r="F76" i="17"/>
  <c r="F19" i="17"/>
  <c r="F20" i="17"/>
  <c r="F13" i="17"/>
  <c r="F301" i="17"/>
  <c r="F300" i="17" s="1"/>
  <c r="F299" i="17" s="1"/>
  <c r="F298" i="17" s="1"/>
  <c r="F297" i="17" s="1"/>
  <c r="F296" i="17" s="1"/>
  <c r="F78" i="17"/>
  <c r="F123" i="17"/>
  <c r="F67" i="17" l="1"/>
  <c r="F59" i="17" s="1"/>
  <c r="G106" i="17"/>
  <c r="F121" i="17"/>
  <c r="G105" i="17"/>
  <c r="G11" i="17" s="1"/>
  <c r="H105" i="17"/>
  <c r="H106" i="17"/>
  <c r="F139" i="17"/>
  <c r="F263" i="17"/>
  <c r="F262" i="17" s="1"/>
  <c r="H11" i="17"/>
  <c r="H61" i="17"/>
  <c r="H59" i="17" s="1"/>
  <c r="G61" i="17"/>
  <c r="G59" i="17" s="1"/>
  <c r="G311" i="17" s="1"/>
  <c r="H311" i="17"/>
  <c r="F232" i="17"/>
  <c r="F120" i="17" l="1"/>
  <c r="F113" i="17" s="1"/>
  <c r="F112" i="17" s="1"/>
  <c r="F106" i="17" s="1"/>
  <c r="F152" i="17"/>
  <c r="F151" i="17" s="1"/>
  <c r="F150" i="17" s="1"/>
  <c r="F105" i="17" l="1"/>
  <c r="F107" i="17"/>
  <c r="E19" i="24" l="1"/>
  <c r="D19" i="24"/>
  <c r="C19" i="24"/>
  <c r="E13" i="24"/>
  <c r="D13" i="24"/>
  <c r="C13" i="24"/>
  <c r="E4" i="24"/>
  <c r="D4" i="24"/>
  <c r="C4" i="24"/>
  <c r="G74" i="21"/>
  <c r="F74" i="21"/>
  <c r="G70" i="21"/>
  <c r="F70" i="21"/>
  <c r="G66" i="21"/>
  <c r="F66" i="21"/>
  <c r="G62" i="21"/>
  <c r="F62" i="21"/>
  <c r="G60" i="21"/>
  <c r="F60" i="21"/>
  <c r="G58" i="21"/>
  <c r="F58" i="21"/>
  <c r="G56" i="21"/>
  <c r="F56" i="21"/>
  <c r="G54" i="21"/>
  <c r="F54" i="21"/>
  <c r="F53" i="21" s="1"/>
  <c r="G53" i="21"/>
  <c r="G50" i="21"/>
  <c r="F50" i="21"/>
  <c r="G46" i="21"/>
  <c r="F46" i="21"/>
  <c r="G44" i="21"/>
  <c r="F44" i="21"/>
  <c r="G43" i="21"/>
  <c r="G52" i="21" l="1"/>
  <c r="F52" i="21" s="1"/>
  <c r="G49" i="21"/>
  <c r="F49" i="21" s="1"/>
  <c r="G48" i="21" s="1"/>
  <c r="F48" i="21" s="1"/>
  <c r="G73" i="21"/>
  <c r="G65" i="21"/>
  <c r="F65" i="21" s="1"/>
  <c r="G64" i="21" s="1"/>
  <c r="F64" i="21" s="1"/>
  <c r="F73" i="21"/>
  <c r="F43" i="21"/>
  <c r="G42" i="21" s="1"/>
  <c r="F42" i="21"/>
  <c r="G39" i="21"/>
  <c r="F39" i="21"/>
  <c r="G34" i="21"/>
  <c r="F34" i="21"/>
  <c r="G32" i="21"/>
  <c r="F32" i="21"/>
  <c r="G28" i="21"/>
  <c r="F28" i="21"/>
  <c r="G26" i="21"/>
  <c r="F26" i="21"/>
  <c r="G18" i="21"/>
  <c r="F18" i="21"/>
  <c r="G15" i="21"/>
  <c r="F15" i="21"/>
  <c r="F85" i="15"/>
  <c r="E85" i="15"/>
  <c r="F82" i="15"/>
  <c r="F81" i="15" s="1"/>
  <c r="E82" i="15"/>
  <c r="E81" i="15" s="1"/>
  <c r="F79" i="15"/>
  <c r="E79" i="15"/>
  <c r="F76" i="15"/>
  <c r="E76" i="15"/>
  <c r="F73" i="15"/>
  <c r="E73" i="15"/>
  <c r="F70" i="15"/>
  <c r="E70" i="15"/>
  <c r="F67" i="15"/>
  <c r="E67" i="15"/>
  <c r="F65" i="15"/>
  <c r="E65" i="15"/>
  <c r="E64" i="15" s="1"/>
  <c r="F64" i="15"/>
  <c r="F62" i="15"/>
  <c r="E62" i="15"/>
  <c r="F59" i="15"/>
  <c r="E59" i="15"/>
  <c r="F56" i="15"/>
  <c r="E56" i="15"/>
  <c r="F53" i="15"/>
  <c r="E53" i="15"/>
  <c r="F51" i="15"/>
  <c r="E51" i="15"/>
  <c r="F50" i="15" s="1"/>
  <c r="E50" i="15" s="1"/>
  <c r="F48" i="15"/>
  <c r="E48" i="15"/>
  <c r="F46" i="15"/>
  <c r="E46" i="15"/>
  <c r="F42" i="15"/>
  <c r="F41" i="15" s="1"/>
  <c r="E42" i="15"/>
  <c r="F39" i="15"/>
  <c r="E39" i="15"/>
  <c r="F36" i="15"/>
  <c r="E36" i="15"/>
  <c r="F33" i="15"/>
  <c r="E33" i="15"/>
  <c r="F31" i="15"/>
  <c r="E31" i="15"/>
  <c r="F29" i="15"/>
  <c r="E29" i="15"/>
  <c r="F26" i="15"/>
  <c r="E26" i="15"/>
  <c r="F25" i="15"/>
  <c r="E25" i="15"/>
  <c r="F22" i="15"/>
  <c r="E22" i="15"/>
  <c r="F19" i="15"/>
  <c r="E19" i="15"/>
  <c r="F16" i="15"/>
  <c r="F14" i="15"/>
  <c r="E14" i="15"/>
  <c r="F13" i="15"/>
  <c r="E13" i="15"/>
  <c r="D32" i="16"/>
  <c r="C32" i="16"/>
  <c r="D29" i="16"/>
  <c r="C29" i="16"/>
  <c r="D26" i="16"/>
  <c r="C26" i="16"/>
  <c r="D24" i="16"/>
  <c r="C24" i="16"/>
  <c r="D21" i="16"/>
  <c r="C21" i="16"/>
  <c r="D19" i="16"/>
  <c r="C19" i="16"/>
  <c r="D12" i="16"/>
  <c r="D34" i="16" s="1"/>
  <c r="C12" i="16"/>
  <c r="E41" i="15" l="1"/>
  <c r="F69" i="15"/>
  <c r="E69" i="15" s="1"/>
  <c r="F75" i="15"/>
  <c r="E75" i="15" s="1"/>
  <c r="F84" i="15"/>
  <c r="E84" i="15" s="1"/>
  <c r="F21" i="15"/>
  <c r="E21" i="15" s="1"/>
  <c r="F55" i="15"/>
  <c r="E55" i="15" s="1"/>
  <c r="C34" i="16"/>
  <c r="F61" i="15"/>
  <c r="E61" i="15" s="1"/>
  <c r="F18" i="15"/>
  <c r="E18" i="15" s="1"/>
  <c r="F38" i="15"/>
  <c r="E38" i="15" s="1"/>
  <c r="F58" i="15"/>
  <c r="E58" i="15" s="1"/>
  <c r="F72" i="15"/>
  <c r="E72" i="15" s="1"/>
  <c r="F78" i="15"/>
  <c r="E78" i="15" s="1"/>
  <c r="G14" i="21"/>
  <c r="G25" i="21"/>
  <c r="F25" i="21" s="1"/>
  <c r="G31" i="21"/>
  <c r="F31" i="21" s="1"/>
  <c r="G38" i="21"/>
  <c r="F38" i="21" s="1"/>
  <c r="G37" i="21" s="1"/>
  <c r="F37" i="21" s="1"/>
  <c r="F14" i="21" l="1"/>
  <c r="G13" i="21"/>
  <c r="F87" i="15"/>
  <c r="E87" i="15" s="1"/>
  <c r="F13" i="21" l="1"/>
  <c r="F76" i="21" s="1"/>
  <c r="G76" i="21"/>
  <c r="D45" i="5"/>
  <c r="C45" i="5"/>
  <c r="D42" i="5"/>
  <c r="C39" i="5"/>
  <c r="D38" i="5"/>
  <c r="D34" i="5"/>
  <c r="D31" i="5"/>
  <c r="C31" i="5"/>
  <c r="C30" i="5" s="1"/>
  <c r="D30" i="5"/>
  <c r="D27" i="5"/>
  <c r="D21" i="5"/>
  <c r="C21" i="5"/>
  <c r="D16" i="5"/>
  <c r="C16" i="5"/>
  <c r="C15" i="5" s="1"/>
  <c r="D13" i="5"/>
  <c r="C13" i="5"/>
  <c r="C38" i="5" l="1"/>
  <c r="D37" i="5" s="1"/>
  <c r="C37" i="5" s="1"/>
  <c r="D12" i="5"/>
  <c r="C12" i="5" s="1"/>
  <c r="D11" i="5" s="1"/>
  <c r="D15" i="5"/>
  <c r="E31" i="24"/>
  <c r="D31" i="24"/>
  <c r="C31" i="24"/>
  <c r="C11" i="5" l="1"/>
  <c r="C49" i="5" s="1"/>
  <c r="D49" i="5"/>
</calcChain>
</file>

<file path=xl/sharedStrings.xml><?xml version="1.0" encoding="utf-8"?>
<sst xmlns="http://schemas.openxmlformats.org/spreadsheetml/2006/main" count="1779" uniqueCount="473">
  <si>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</si>
  <si>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</si>
  <si>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</si>
  <si>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</si>
  <si>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</si>
  <si>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</si>
  <si>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</si>
  <si>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</si>
  <si>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</si>
  <si>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</si>
  <si>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</si>
  <si>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</si>
  <si>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</si>
  <si>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</si>
  <si>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</si>
  <si>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</si>
  <si>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</si>
  <si>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</si>
  <si>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</si>
  <si>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</si>
  <si>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</si>
  <si>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</si>
  <si>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</si>
  <si>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</si>
  <si>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</si>
  <si>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</si>
  <si>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</si>
  <si>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</si>
  <si>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</si>
  <si>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</si>
  <si>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</si>
  <si>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</si>
  <si>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</si>
  <si>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</si>
  <si>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</si>
  <si>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</si>
  <si>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</si>
  <si>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</si>
  <si>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</si>
  <si>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</si>
  <si>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</si>
  <si>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</si>
  <si>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</si>
  <si>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</si>
  <si>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</si>
  <si>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</si>
  <si>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</si>
  <si>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</si>
  <si>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</si>
  <si>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</si>
  <si>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</si>
  <si>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</si>
  <si>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</si>
  <si>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</si>
  <si>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</si>
  <si>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</si>
  <si>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</si>
  <si>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</si>
  <si>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</si>
  <si>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</si>
  <si>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</si>
  <si>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</si>
  <si>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</si>
  <si>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</si>
  <si>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</si>
  <si>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</si>
  <si>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</si>
  <si>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</si>
  <si>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</si>
  <si>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</si>
  <si>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</si>
  <si>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</si>
  <si>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</si>
  <si>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</si>
  <si>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</si>
  <si>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</si>
  <si>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</si>
  <si>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</si>
  <si>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</si>
  <si>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</si>
  <si>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</si>
  <si>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</si>
  <si>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</si>
  <si>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</si>
  <si>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</si>
  <si>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</si>
  <si>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</si>
  <si>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</si>
  <si>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</si>
  <si>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</si>
  <si>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</si>
  <si>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</si>
  <si>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</si>
  <si>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</si>
  <si>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</si>
  <si>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</si>
  <si>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</si>
  <si>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</si>
  <si>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</si>
  <si>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</si>
  <si>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</si>
  <si>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</si>
  <si>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</si>
  <si>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</si>
  <si>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</si>
  <si>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</si>
  <si>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</si>
  <si>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</si>
  <si>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</si>
  <si>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</si>
  <si>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</si>
  <si>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</si>
  <si>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</si>
  <si>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</si>
  <si>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</si>
  <si>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</si>
  <si>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</si>
  <si>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</si>
  <si>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</si>
  <si>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</si>
  <si>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</si>
  <si>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</si>
  <si>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</si>
  <si>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</si>
  <si>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</si>
  <si>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</si>
  <si>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</si>
  <si>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</si>
  <si>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</si>
  <si>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</si>
  <si>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</si>
  <si>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</si>
  <si>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</si>
  <si>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</si>
  <si>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</si>
  <si>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</si>
  <si>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</si>
  <si>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</si>
  <si>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</si>
  <si>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</si>
  <si>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</si>
  <si>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</si>
  <si>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</si>
  <si>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</si>
  <si>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</si>
  <si>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</si>
  <si>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</si>
  <si>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</si>
  <si>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</si>
  <si>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</si>
  <si>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</si>
  <si>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</si>
  <si>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</si>
  <si>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</si>
  <si>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</si>
  <si>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</si>
  <si>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</si>
  <si>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</si>
  <si>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</si>
  <si>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</si>
  <si>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</si>
  <si>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</si>
  <si>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</si>
  <si>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</si>
  <si>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</si>
  <si>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</si>
  <si>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</si>
  <si>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</si>
  <si>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</si>
  <si>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</si>
  <si>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</si>
  <si>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</si>
  <si>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</si>
  <si>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</si>
  <si>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</si>
  <si>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</si>
  <si>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</si>
  <si>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</si>
  <si>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</si>
  <si>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</si>
  <si>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</si>
  <si>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</si>
  <si>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</si>
  <si>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</si>
  <si>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</si>
  <si>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</si>
  <si>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</si>
  <si>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</si>
  <si>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</si>
  <si>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</si>
  <si>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</si>
  <si>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9020100000</t>
  </si>
  <si>
    <t>9020180190</t>
  </si>
  <si>
    <t>90А673150</t>
  </si>
  <si>
    <t>7702288060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</si>
  <si>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</si>
  <si>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иных платежей</t>
  </si>
  <si>
    <t>Молодежная политика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</si>
  <si>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</si>
  <si>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</si>
  <si>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</si>
  <si>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>0707</t>
  </si>
  <si>
    <t>0700</t>
  </si>
  <si>
    <t xml:space="preserve">                          " О бюджете  Червянского муниципального образования"</t>
  </si>
  <si>
    <t>Уплата налога  на имущество организаций и земельного налога</t>
  </si>
  <si>
    <t xml:space="preserve">Прочая закупка товаров, работ и услуг </t>
  </si>
  <si>
    <t xml:space="preserve">                                                                                                   Приложение 4</t>
  </si>
  <si>
    <t xml:space="preserve">                                   на 2020 год и на плановый период 2021-2022 годов.</t>
  </si>
  <si>
    <t>ПЕРЕЧЕНЬ ГЛАВНЫХ РАСПОРЯДИТЕЛЕЙ БЮДЖЕТНЫХ СРЕДСТВ БЮДЖЕТА ЧЕРВЯНСКОГО МУНИЦИПАЛЬНОГО ОБРАЗОВАНИЯ НА 2020 ГОД И ПЛАНОВЫЙ ПЕРИОД 2021-2022 ГОДОВ</t>
  </si>
  <si>
    <t>0412</t>
  </si>
  <si>
    <t>ОБРАЗОВАНИЕ</t>
  </si>
  <si>
    <t>0705</t>
  </si>
  <si>
    <t>Профессиональная подготовка, переподготовка и повышение квалификации</t>
  </si>
  <si>
    <t>СОЦИАЛЬНАЯ ПОЛИТИКА</t>
  </si>
  <si>
    <t>Основное мероприятие обеспечение эффективного управления экономическим развитием Иркутской области</t>
  </si>
  <si>
    <t>71101S2370</t>
  </si>
  <si>
    <t>Закупка товаров, работ и услуг для обеспечения государственных (муниципальных) нужд</t>
  </si>
  <si>
    <t>100</t>
  </si>
  <si>
    <t>200</t>
  </si>
  <si>
    <t>Муниципальная программа "Эффективное муниципальное управление"</t>
  </si>
  <si>
    <t>4100000000</t>
  </si>
  <si>
    <t>4110180110</t>
  </si>
  <si>
    <t>4110280110</t>
  </si>
  <si>
    <t>4110280190</t>
  </si>
  <si>
    <t>Закупки товаров, работ и услуг для государственных нужд</t>
  </si>
  <si>
    <t>Уплата налогов, сборов и иных платежей</t>
  </si>
  <si>
    <t>800</t>
  </si>
  <si>
    <t>Муниципальная программа "Безопасное муниципальное образование"</t>
  </si>
  <si>
    <t>4200000000</t>
  </si>
  <si>
    <t>Подпрограмма "Профилактика терроризма и экстремизма"</t>
  </si>
  <si>
    <t>4230000000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</si>
  <si>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Каменского МО</t>
  </si>
  <si>
    <t>4230189999</t>
  </si>
  <si>
    <t>Подпрограмма "Обеспечение пожарной безопасности"</t>
  </si>
  <si>
    <t>4250000000</t>
  </si>
  <si>
    <t>310</t>
  </si>
  <si>
    <t>4250289999</t>
  </si>
  <si>
    <t>4220000000</t>
  </si>
  <si>
    <t>4220189999</t>
  </si>
  <si>
    <t>0314</t>
  </si>
  <si>
    <t>4300000000</t>
  </si>
  <si>
    <t>4310000000</t>
  </si>
  <si>
    <t>4310189999</t>
  </si>
  <si>
    <t>4310289999</t>
  </si>
  <si>
    <t>Подпрограмма "Освещение дорог местного значения"</t>
  </si>
  <si>
    <t>4320000000</t>
  </si>
  <si>
    <t>4320189999</t>
  </si>
  <si>
    <t>4330000000</t>
  </si>
  <si>
    <t>4330189999</t>
  </si>
  <si>
    <t>4400000000</t>
  </si>
  <si>
    <t>4500000000</t>
  </si>
  <si>
    <t>Подпрограмма  "Капитальный ремонт муниципального жилищного фонда"</t>
  </si>
  <si>
    <t>4510000000</t>
  </si>
  <si>
    <t>4510189999</t>
  </si>
  <si>
    <t>0501</t>
  </si>
  <si>
    <t>4540000000</t>
  </si>
  <si>
    <t>4600000000</t>
  </si>
  <si>
    <t>Подпрограмма "Молодежная политика"</t>
  </si>
  <si>
    <t>4610000000</t>
  </si>
  <si>
    <t>4610189999</t>
  </si>
  <si>
    <t>4610289999</t>
  </si>
  <si>
    <t>Подпрограмма "Организация досуга жителей муниципального образования"</t>
  </si>
  <si>
    <t>4620000000</t>
  </si>
  <si>
    <t>4620182110</t>
  </si>
  <si>
    <t>4620182190</t>
  </si>
  <si>
    <t>Подпрограмма "Развитие библиотечного дела"</t>
  </si>
  <si>
    <t>4630000000</t>
  </si>
  <si>
    <t>4630182110</t>
  </si>
  <si>
    <t>4630182190</t>
  </si>
  <si>
    <t>Подпрограмма "Развитие физической культуры и массового спорта "</t>
  </si>
  <si>
    <t>4640000000</t>
  </si>
  <si>
    <t>4640189999</t>
  </si>
  <si>
    <t>1101</t>
  </si>
  <si>
    <t>Межбюджетные трансферты</t>
  </si>
  <si>
    <t>500</t>
  </si>
  <si>
    <t>7700383190</t>
  </si>
  <si>
    <t>Иные бюджетные ассигнования</t>
  </si>
  <si>
    <t>4210000000</t>
  </si>
  <si>
    <t>Подпрограмма"Предупреждение чрезвычайных ситуаций природного и техногенного характера"</t>
  </si>
  <si>
    <t>4210189999</t>
  </si>
  <si>
    <t>4240000000</t>
  </si>
  <si>
    <t>4240189999</t>
  </si>
  <si>
    <t>Подпрограмма "Повышение безопасности дорожного движения"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</si>
  <si>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Червянского МО</t>
  </si>
  <si>
    <t>4310389999</t>
  </si>
  <si>
    <t>4540189999</t>
  </si>
  <si>
    <t>4540389999</t>
  </si>
  <si>
    <t>4540489999</t>
  </si>
  <si>
    <t>4540589999</t>
  </si>
  <si>
    <t>4570289999</t>
  </si>
  <si>
    <t>4120189999</t>
  </si>
  <si>
    <t xml:space="preserve"> Подпрограмма «Социальное обеспечение»</t>
  </si>
  <si>
    <t>4130000000</t>
  </si>
  <si>
    <t>4130188060</t>
  </si>
  <si>
    <t>Подпрограмма  "  Развитие муниципальной службы"</t>
  </si>
  <si>
    <t>4140000000</t>
  </si>
  <si>
    <t>4140189999</t>
  </si>
  <si>
    <t>4620189999</t>
  </si>
  <si>
    <t>Подпрограмма  " Развитие кадрового потенциала в сфере культуры"</t>
  </si>
  <si>
    <t>4660000000</t>
  </si>
  <si>
    <t>4660189999</t>
  </si>
  <si>
    <t>4670000000</t>
  </si>
  <si>
    <t>4670189999</t>
  </si>
  <si>
    <t>Общегосударственные вопросы</t>
  </si>
  <si>
    <t>Расходы на выплаты по отлате труда работникам органов местного самоуправления</t>
  </si>
  <si>
    <t>120</t>
  </si>
  <si>
    <t>Фонд оплаты труда государственных(муниципальных) органов</t>
  </si>
  <si>
    <t>121</t>
  </si>
  <si>
    <t>122</t>
  </si>
  <si>
    <t>129</t>
  </si>
  <si>
    <t>Закупки товаров, работ и услуг для казенных учреждений</t>
  </si>
  <si>
    <t xml:space="preserve">Прочая закупка товаров, работ и услуг для государственых органов </t>
  </si>
  <si>
    <t>244</t>
  </si>
  <si>
    <t>850</t>
  </si>
  <si>
    <t>Уплата прочих налогов и сборов и иных платежей</t>
  </si>
  <si>
    <t>852</t>
  </si>
  <si>
    <t>853</t>
  </si>
  <si>
    <t>540</t>
  </si>
  <si>
    <t>870</t>
  </si>
  <si>
    <t>420000000</t>
  </si>
  <si>
    <t>4230100000</t>
  </si>
  <si>
    <t>Основное мероприятие программы обеспечение деятельности муниципальной пожарной охраны</t>
  </si>
  <si>
    <t>4250100000</t>
  </si>
  <si>
    <t>Расходы на выплату персоналу казенных учреждений</t>
  </si>
  <si>
    <t>4200281110</t>
  </si>
  <si>
    <t>Фонд оплаты казенных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</si>
  <si>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</si>
  <si>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</si>
  <si>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</si>
  <si>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4200281190</t>
  </si>
  <si>
    <t>Основное мероприятие программы повышение уровня защиты населения и территории от пожаров</t>
  </si>
  <si>
    <t>4250200000</t>
  </si>
  <si>
    <t>Подпрограмма "Профилактика преступлений и иных правонарушений"</t>
  </si>
  <si>
    <t>Основное мероприятие программы создание эффективной системы профилактики правонарушений, укрепление правопорядка и повышение уровня  общественной безопасности</t>
  </si>
  <si>
    <t>4220100000</t>
  </si>
  <si>
    <t xml:space="preserve">Муниципальная  программа"Дороги местного значенияг" </t>
  </si>
  <si>
    <t>Подпрограмма "Ремонт и содержание дорог местного значения "</t>
  </si>
  <si>
    <t>4310100000</t>
  </si>
  <si>
    <t>4310200000</t>
  </si>
  <si>
    <t>Основное мероприятие программы обеспечение надлежащего и высокоэффективного наружнего освещения</t>
  </si>
  <si>
    <t>4320100000</t>
  </si>
  <si>
    <t>Подпрограмма "Установка дорожных знаков, обустройство пешиходных переходов "</t>
  </si>
  <si>
    <t>Основное мероприятие программы установка дорожных знаков</t>
  </si>
  <si>
    <t>4330100000</t>
  </si>
  <si>
    <t>Муниципальная  программа "Развитие малого и среднего предпринимательства"</t>
  </si>
  <si>
    <t>Муниципальная программа "Развитие жилищно-коммунального хозяйства и повышение энергоэффективности"</t>
  </si>
  <si>
    <t>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сетей, строительных конструкций и элементов домов, находящихся в муниципальной собственности</t>
  </si>
  <si>
    <t>4510100000</t>
  </si>
  <si>
    <t>Закупка товаров, работ и услуг в целях капитального ремонта государственного имущества</t>
  </si>
  <si>
    <t>243</t>
  </si>
  <si>
    <t>Подпрограмма "Организация ритуальных услуг и содержание мест захоронения"</t>
  </si>
  <si>
    <t>4530000000</t>
  </si>
  <si>
    <t>Основное мероприятие программы улучшение качества содержания  мест захоронения</t>
  </si>
  <si>
    <t>4530100000</t>
  </si>
  <si>
    <t>4530189999</t>
  </si>
  <si>
    <t>Основное мероприятие обеспечение реализации программы "Развитие ЖКХ и комфортная среда""</t>
  </si>
  <si>
    <t>4540100000</t>
  </si>
  <si>
    <t>4540181110</t>
  </si>
  <si>
    <t>4540181100</t>
  </si>
  <si>
    <t>4540181190</t>
  </si>
  <si>
    <t>Реализация мероприятий перечня проектов народных инициатив</t>
  </si>
  <si>
    <t>Муниципальная программа "Развитие культуры, спорта, молодежной политики "</t>
  </si>
  <si>
    <t>4610100000</t>
  </si>
  <si>
    <t>4610200000</t>
  </si>
  <si>
    <t>Основное мероприятие обеспечение деятельности досуговых центров</t>
  </si>
  <si>
    <t>4620100000</t>
  </si>
  <si>
    <t>110</t>
  </si>
  <si>
    <t>Основное мероприятие обеспечение деятельности библиотек</t>
  </si>
  <si>
    <t>4630100000</t>
  </si>
  <si>
    <t xml:space="preserve">Сумма, руб.             2020 год                </t>
  </si>
  <si>
    <t>851</t>
  </si>
  <si>
    <t xml:space="preserve">Уплата прочих налогов, сборов </t>
  </si>
  <si>
    <t>7700489160</t>
  </si>
  <si>
    <t>Прочая закупка товаров, работ и услуг</t>
  </si>
  <si>
    <t xml:space="preserve">Расходы на выплаты персоналу государственных (муниципальных)органов  </t>
  </si>
  <si>
    <t>Основное мероприятие Приобретение и размещение информационного материала</t>
  </si>
  <si>
    <t>4210100000</t>
  </si>
  <si>
    <t>4240100000</t>
  </si>
  <si>
    <t>Основное мероприятие Обеспечение охраны жизни, здоровья и имущества граждан, защита их законных интересов и прав на безопасное условия движения по дорогам и улицам поселения</t>
  </si>
  <si>
    <t>4310300000</t>
  </si>
  <si>
    <t>ДРУГИЕ ВОПРОСЫ В ОБЛАСТИ НАЦИОНАЛЬНОЙ ЭКОНОМИКИ</t>
  </si>
  <si>
    <t xml:space="preserve">Основное мероприятие Проведение конкурсов среди  субъектов  малого и среднего предпринимательства </t>
  </si>
  <si>
    <t>Подпрограмма "Благоустройство "</t>
  </si>
  <si>
    <t>Основное мероприятие Повышение уровня благоустройства территории</t>
  </si>
  <si>
    <t>4540500000</t>
  </si>
  <si>
    <t>4540300000</t>
  </si>
  <si>
    <t>Основное мероприятие Организация и содержание  мест захоронений</t>
  </si>
  <si>
    <t>4540400000</t>
  </si>
  <si>
    <t>4570200000</t>
  </si>
  <si>
    <t>Муниципальная программа "Эффективтивное муниципальное управление "</t>
  </si>
  <si>
    <t>4140100000</t>
  </si>
  <si>
    <t xml:space="preserve">Муниципальная программа "Развитие культуры, спорта, молодежной политики " </t>
  </si>
  <si>
    <t>Основное мероприятие" Подготовка.переподготовка (повышение квалификации) кадров"</t>
  </si>
  <si>
    <t>Основное мероприятие Создание условий для временного трудоустройства  детей и молодёжи в возрасте от 14 до 20 лет</t>
  </si>
  <si>
    <t>4660100000</t>
  </si>
  <si>
    <t>112</t>
  </si>
  <si>
    <t>ИТОГО</t>
  </si>
  <si>
    <t>Муниципальная программа  «Эффективное муниципальное управление»</t>
  </si>
  <si>
    <t>1000</t>
  </si>
  <si>
    <t>4130100000</t>
  </si>
  <si>
    <t>7110100000</t>
  </si>
  <si>
    <t>4400189999</t>
  </si>
  <si>
    <t>4400100000</t>
  </si>
  <si>
    <t>Основное мероприятия Расходы на мероприятия по благоустройству и содержанию улиц МО</t>
  </si>
  <si>
    <t xml:space="preserve">                                                         Решению Думы от 26.12.2019 года № 90 </t>
  </si>
  <si>
    <t>Глава Бунбуйского муниципального образования</t>
  </si>
  <si>
    <t>С.П. Левшаков</t>
  </si>
  <si>
    <t>ФИЗИЧЕСКАЯ КУЛЬТУРА И СПОРТ</t>
  </si>
  <si>
    <t>Гражданская оборона</t>
  </si>
  <si>
    <t>90А0151180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</si>
  <si>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Бунбуйского МО</t>
  </si>
  <si>
    <t>Защита населения и территории от последствий ЧС природного и техногенного характера, пожарная безопасность</t>
  </si>
  <si>
    <t>4520000000</t>
  </si>
  <si>
    <t>4520189999</t>
  </si>
  <si>
    <t>Попрограмма «Модернизация коммунальной инфраструктуры объектов социальной сферы, находящихся в муниципальной собственности Бунбуйского муниципального образования»</t>
  </si>
  <si>
    <t>4680000000</t>
  </si>
  <si>
    <t>Подпрограмма "Культура малой Родины"</t>
  </si>
  <si>
    <t>90А0173150</t>
  </si>
  <si>
    <t>7700384190</t>
  </si>
  <si>
    <t>9020189999</t>
  </si>
  <si>
    <t>9020289999</t>
  </si>
  <si>
    <t xml:space="preserve"> " О местном бюджете Бунбуйского муниципального образования</t>
  </si>
  <si>
    <t>954</t>
  </si>
  <si>
    <t>Администрация Бунбуйского муниципального образования</t>
  </si>
  <si>
    <t>4110180190</t>
  </si>
  <si>
    <t>247</t>
  </si>
  <si>
    <t>Закупка энергетических ресурсов</t>
  </si>
  <si>
    <t>880</t>
  </si>
  <si>
    <t>Основное мероприятия Защита населения и территорий от ЧС природного и техногенного характер</t>
  </si>
  <si>
    <t>Основное мероприятие Ремонт участка автомобильной дороги общего пользования местного значения</t>
  </si>
  <si>
    <t>Основное мероприятие Устройство недостающих остановочных и посадочных площадок и автоповильонов на автобусных остановках, туалетов</t>
  </si>
  <si>
    <t>Основное мероприятие Механизированная снегоочистка дорог местного значения</t>
  </si>
  <si>
    <t>Основное мероприятие Проведение   мероприятий по теплосбережению</t>
  </si>
  <si>
    <t>4520100000</t>
  </si>
  <si>
    <t>Основное мероприятие Организация общественных работ</t>
  </si>
  <si>
    <t>Основное мероприятие Обустройство  контейнерных площадок и установка контейнеров</t>
  </si>
  <si>
    <t>Основное мероприятие "Мы-будущее страны"</t>
  </si>
  <si>
    <t>Подпрограмма " Профилактика безнадзорности и правонарушений несовершеннолетних на территории Бунбуйского муниципального образования""</t>
  </si>
  <si>
    <t>Основное мероприятие "Организация профилактической деятельности по предупреждению правонарушений среди несовершеннолетних"</t>
  </si>
  <si>
    <t>1100</t>
  </si>
  <si>
    <t xml:space="preserve">Физическая культура </t>
  </si>
  <si>
    <t>Основное мероприятие создание условий для занятий физической культурой населения муниципального образования</t>
  </si>
  <si>
    <t>4640100000</t>
  </si>
  <si>
    <t xml:space="preserve">                                                                                                                                                            на 2022 год и на плановый период 2023 и 2024 годов"</t>
  </si>
  <si>
    <t xml:space="preserve">Сумма, руб.             2024 год                </t>
  </si>
  <si>
    <t xml:space="preserve"> </t>
  </si>
  <si>
    <t>Государственная программа Иркутской области "Экономическое развитие и иновационная экономика"</t>
  </si>
  <si>
    <t>основное мероприятие обеспечение эффективнного управления экономическим развитием Иркутской области</t>
  </si>
  <si>
    <t>Закупка товаров, работ и услуг для государственных (муниципальных) нужд</t>
  </si>
  <si>
    <t>прочая закупка товаров, работ и услуг</t>
  </si>
  <si>
    <t xml:space="preserve">                                                                         Приложение 7</t>
  </si>
  <si>
    <t>субвенции на осуществление первичного воинского учета на территориях,где отсутствуют военные комиссариаты</t>
  </si>
  <si>
    <t>Расходы на развитие и укрепление материально-технической базы муниципальных домов культуры</t>
  </si>
  <si>
    <t>312</t>
  </si>
  <si>
    <t>Публичные нормативные социальные выплаты гражданам</t>
  </si>
  <si>
    <t>Иные пенсии, социальные выплаты к пенсиям</t>
  </si>
  <si>
    <t>Основное мероприятие "Социальное обеспечение и иные выплаты населению "</t>
  </si>
  <si>
    <t xml:space="preserve">на 2024 год и на плановый период 2025 и 2026 годов" </t>
  </si>
  <si>
    <r>
      <t xml:space="preserve">ВЕДОМСТВЕННАЯ СТРУКТУРА РАСХОДОВ МЕСТНОГО БЮДЖЕТА БУНБУЙСКОГО МУНИЦИПАЛЬНОГО ОБРАЗОВАНИЯ НА 2024 ГОД </t>
    </r>
    <r>
      <rPr>
        <b/>
        <sz val="18"/>
        <color indexed="8"/>
        <rFont val="Times New Roman"/>
        <family val="1"/>
        <charset val="204"/>
      </rPr>
      <t>( по главным распорядителям средств бюджета,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бюджетов)</t>
    </r>
  </si>
  <si>
    <t xml:space="preserve">46330182110 </t>
  </si>
  <si>
    <t>4680100000</t>
  </si>
  <si>
    <t>Закупки товаров, работ и услуг для (гссударственных)муниципальных нужд</t>
  </si>
  <si>
    <t>45401S2370</t>
  </si>
  <si>
    <t>Основное мероприятие "Реализация мероприятий перечня Народных инициатив"</t>
  </si>
  <si>
    <t>45 401S2370</t>
  </si>
  <si>
    <t>прочие работы, услуги</t>
  </si>
  <si>
    <t xml:space="preserve">0801 </t>
  </si>
  <si>
    <t>46201S2370</t>
  </si>
  <si>
    <t>46801S2907</t>
  </si>
  <si>
    <t>Основное мероприятие  Развитие и укрепление материально-технической базы муниципальных домов культуры (проведение ремонтных работ)</t>
  </si>
  <si>
    <t>Подпрограмма " Обустройство  контейнерных площадок и установка контейнеров.Обращение с ТБО"</t>
  </si>
  <si>
    <t>457 0000000</t>
  </si>
  <si>
    <t xml:space="preserve">              к  Решению Думы Бунбуйского МО от 29 .08.2024г №71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</si>
</sst>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?"/>
  </numFmts>
  <fonts count="3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1" fillId="4" borderId="0" applyNumberFormat="0" applyBorder="0" applyAlignment="0" applyProtection="0"/>
  </cellStyleXfs>
  <cellXfs count="3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Fill="1" applyBorder="1"/>
    <xf numFmtId="167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right" vertical="top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top" wrapText="1"/>
    </xf>
    <xf numFmtId="39" fontId="10" fillId="3" borderId="3" xfId="2" applyNumberFormat="1" applyFont="1" applyFill="1" applyBorder="1" applyAlignment="1">
      <alignment horizontal="right" vertical="center" wrapText="1" readingOrder="1"/>
    </xf>
    <xf numFmtId="39" fontId="5" fillId="0" borderId="3" xfId="2" applyNumberFormat="1" applyFont="1" applyFill="1" applyBorder="1" applyAlignment="1">
      <alignment horizontal="right" vertical="center" wrapText="1" readingOrder="1"/>
    </xf>
    <xf numFmtId="168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2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left" vertical="top" wrapText="1" readingOrder="1"/>
    </xf>
    <xf numFmtId="49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top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49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39" fontId="5" fillId="3" borderId="3" xfId="2" applyNumberFormat="1" applyFont="1" applyFill="1" applyBorder="1" applyAlignment="1">
      <alignment horizontal="right" vertical="center" wrapText="1" readingOrder="1"/>
    </xf>
    <xf numFmtId="39" fontId="4" fillId="0" borderId="3" xfId="2" applyNumberFormat="1" applyFont="1" applyFill="1" applyBorder="1" applyAlignment="1">
      <alignment horizontal="right" vertical="center" wrapText="1" readingOrder="1"/>
    </xf>
    <xf numFmtId="39" fontId="4" fillId="3" borderId="3" xfId="2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3" fillId="0" borderId="2" xfId="0" applyFont="1" applyBorder="1"/>
    <xf numFmtId="0" fontId="5" fillId="3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0" fontId="15" fillId="2" borderId="0" xfId="1" applyFont="1" applyFill="1"/>
    <xf numFmtId="0" fontId="15" fillId="2" borderId="0" xfId="1" applyFont="1" applyFill="1" applyAlignment="1"/>
    <xf numFmtId="0" fontId="14" fillId="0" borderId="0" xfId="0" applyFont="1"/>
    <xf numFmtId="0" fontId="15" fillId="2" borderId="0" xfId="1" applyFont="1" applyFill="1" applyAlignment="1">
      <alignment horizontal="right"/>
    </xf>
    <xf numFmtId="3" fontId="16" fillId="2" borderId="2" xfId="1" applyNumberFormat="1" applyFont="1" applyFill="1" applyBorder="1" applyAlignment="1" applyProtection="1">
      <alignment horizontal="left" vertical="top" wrapText="1"/>
      <protection locked="0"/>
    </xf>
    <xf numFmtId="3" fontId="16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/>
      <protection locked="0"/>
    </xf>
    <xf numFmtId="3" fontId="15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/>
      <protection locked="0"/>
    </xf>
    <xf numFmtId="3" fontId="15" fillId="2" borderId="2" xfId="0" applyNumberFormat="1" applyFont="1" applyFill="1" applyBorder="1" applyAlignment="1" applyProtection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16" fillId="2" borderId="2" xfId="0" applyNumberFormat="1" applyFont="1" applyFill="1" applyBorder="1" applyAlignment="1" applyProtection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 indent="3"/>
    </xf>
    <xf numFmtId="0" fontId="15" fillId="0" borderId="2" xfId="0" applyFont="1" applyFill="1" applyBorder="1" applyAlignment="1">
      <alignment horizontal="left" vertical="top" wrapText="1" inden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2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left" vertical="top" wrapText="1"/>
      <protection locked="0"/>
    </xf>
    <xf numFmtId="167" fontId="15" fillId="2" borderId="0" xfId="3" applyNumberFormat="1" applyFont="1" applyFill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20" fillId="0" borderId="0" xfId="0" applyFont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righ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0" fillId="0" borderId="0" xfId="0" applyFont="1" applyBorder="1"/>
    <xf numFmtId="0" fontId="4" fillId="5" borderId="3" xfId="4" applyNumberFormat="1" applyFont="1" applyFill="1" applyBorder="1" applyAlignment="1">
      <alignment horizontal="left" vertical="top" wrapText="1" readingOrder="1"/>
    </xf>
    <xf numFmtId="0" fontId="4" fillId="5" borderId="3" xfId="4" applyNumberFormat="1" applyFont="1" applyFill="1" applyBorder="1" applyAlignment="1">
      <alignment horizontal="center" vertical="center" wrapText="1" readingOrder="1"/>
    </xf>
    <xf numFmtId="49" fontId="4" fillId="5" borderId="3" xfId="4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5" borderId="3" xfId="4" applyNumberFormat="1" applyFont="1" applyFill="1" applyBorder="1" applyAlignment="1">
      <alignment horizontal="left" vertical="top" wrapText="1" readingOrder="1"/>
    </xf>
    <xf numFmtId="0" fontId="5" fillId="5" borderId="3" xfId="4" applyNumberFormat="1" applyFont="1" applyFill="1" applyBorder="1" applyAlignment="1">
      <alignment horizontal="center" vertical="center" wrapText="1" readingOrder="1"/>
    </xf>
    <xf numFmtId="49" fontId="5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39" fontId="20" fillId="0" borderId="0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168" fontId="20" fillId="0" borderId="0" xfId="0" applyNumberFormat="1" applyFont="1" applyBorder="1"/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2" fillId="0" borderId="0" xfId="0" applyNumberFormat="1" applyFont="1" applyFill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3" fillId="2" borderId="0" xfId="1" applyFont="1" applyFill="1"/>
    <xf numFmtId="166" fontId="16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top" wrapText="1"/>
    </xf>
    <xf numFmtId="2" fontId="5" fillId="0" borderId="0" xfId="0" applyNumberFormat="1" applyFont="1"/>
    <xf numFmtId="167" fontId="6" fillId="3" borderId="3" xfId="2" applyNumberFormat="1" applyFont="1" applyFill="1" applyBorder="1" applyAlignment="1">
      <alignment horizontal="center" vertical="center" wrapText="1" readingOrder="1"/>
    </xf>
    <xf numFmtId="0" fontId="5" fillId="5" borderId="3" xfId="0" applyNumberFormat="1" applyFont="1" applyFill="1" applyBorder="1" applyAlignment="1">
      <alignment horizontal="left" vertical="top" wrapText="1" readingOrder="1"/>
    </xf>
    <xf numFmtId="49" fontId="5" fillId="7" borderId="3" xfId="0" applyNumberFormat="1" applyFont="1" applyFill="1" applyBorder="1" applyAlignment="1">
      <alignment horizontal="center" vertical="center" wrapText="1" readingOrder="1"/>
    </xf>
    <xf numFmtId="0" fontId="9" fillId="7" borderId="2" xfId="0" applyNumberFormat="1" applyFont="1" applyFill="1" applyBorder="1" applyAlignment="1">
      <alignment horizontal="center" vertical="center" wrapText="1" readingOrder="1"/>
    </xf>
    <xf numFmtId="0" fontId="5" fillId="7" borderId="3" xfId="0" applyNumberFormat="1" applyFont="1" applyFill="1" applyBorder="1" applyAlignment="1">
      <alignment horizontal="center" vertical="center" wrapText="1" readingOrder="1"/>
    </xf>
    <xf numFmtId="39" fontId="5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8" fillId="7" borderId="3" xfId="0" applyNumberFormat="1" applyFont="1" applyFill="1" applyBorder="1" applyAlignment="1">
      <alignment horizontal="left" vertical="top" wrapText="1" readingOrder="1"/>
    </xf>
    <xf numFmtId="49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3" xfId="0" applyNumberFormat="1" applyFont="1" applyFill="1" applyBorder="1" applyAlignment="1">
      <alignment horizontal="center" vertical="center" wrapText="1" readingOrder="1"/>
    </xf>
    <xf numFmtId="39" fontId="4" fillId="7" borderId="3" xfId="2" applyNumberFormat="1" applyFont="1" applyFill="1" applyBorder="1" applyAlignment="1">
      <alignment horizontal="right" vertical="center" wrapText="1" readingOrder="1"/>
    </xf>
    <xf numFmtId="0" fontId="9" fillId="7" borderId="2" xfId="0" applyNumberFormat="1" applyFont="1" applyFill="1" applyBorder="1" applyAlignment="1">
      <alignment horizontal="left" vertical="top" wrapText="1" readingOrder="1"/>
    </xf>
    <xf numFmtId="0" fontId="15" fillId="6" borderId="2" xfId="0" applyFont="1" applyFill="1" applyBorder="1" applyAlignment="1">
      <alignment vertical="top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Alignment="1">
      <alignment horizontal="left" vertical="top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3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vertical="center"/>
    </xf>
    <xf numFmtId="0" fontId="5" fillId="5" borderId="2" xfId="0" applyFont="1" applyFill="1" applyBorder="1" applyAlignment="1">
      <alignment vertical="top" wrapText="1"/>
    </xf>
    <xf numFmtId="0" fontId="5" fillId="2" borderId="0" xfId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49" fontId="4" fillId="5" borderId="2" xfId="0" applyNumberFormat="1" applyFont="1" applyFill="1" applyBorder="1" applyAlignment="1">
      <alignment horizontal="left"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49" fontId="4" fillId="5" borderId="2" xfId="0" applyNumberFormat="1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6" fillId="0" borderId="2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4" fontId="26" fillId="0" borderId="2" xfId="0" applyNumberFormat="1" applyFont="1" applyBorder="1" applyAlignment="1">
      <alignment horizontal="right"/>
    </xf>
    <xf numFmtId="0" fontId="27" fillId="0" borderId="2" xfId="0" applyNumberFormat="1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0" fontId="28" fillId="0" borderId="2" xfId="0" applyNumberFormat="1" applyFont="1" applyFill="1" applyBorder="1" applyAlignment="1">
      <alignment horizontal="justify" vertical="center" wrapText="1"/>
    </xf>
    <xf numFmtId="0" fontId="5" fillId="0" borderId="1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9" xfId="0" applyFont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vertical="top" wrapText="1"/>
    </xf>
    <xf numFmtId="4" fontId="4" fillId="2" borderId="20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49" fontId="5" fillId="2" borderId="10" xfId="0" applyNumberFormat="1" applyFont="1" applyFill="1" applyBorder="1" applyAlignment="1">
      <alignment vertical="top" wrapText="1"/>
    </xf>
    <xf numFmtId="4" fontId="5" fillId="2" borderId="23" xfId="0" applyNumberFormat="1" applyFont="1" applyFill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49" fontId="5" fillId="2" borderId="11" xfId="0" applyNumberFormat="1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9" fontId="5" fillId="2" borderId="23" xfId="0" applyNumberFormat="1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4" fontId="5" fillId="2" borderId="21" xfId="0" applyNumberFormat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9" fillId="2" borderId="22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vertical="top" wrapText="1"/>
    </xf>
    <xf numFmtId="49" fontId="5" fillId="2" borderId="20" xfId="0" applyNumberFormat="1" applyFont="1" applyFill="1" applyBorder="1" applyAlignment="1">
      <alignment vertical="top" wrapText="1"/>
    </xf>
    <xf numFmtId="0" fontId="30" fillId="2" borderId="22" xfId="0" applyFont="1" applyFill="1" applyBorder="1" applyAlignment="1">
      <alignment vertical="top" wrapText="1"/>
    </xf>
    <xf numFmtId="49" fontId="30" fillId="2" borderId="25" xfId="0" applyNumberFormat="1" applyFont="1" applyFill="1" applyBorder="1" applyAlignment="1">
      <alignment vertical="top" wrapText="1"/>
    </xf>
    <xf numFmtId="4" fontId="30" fillId="2" borderId="25" xfId="0" applyNumberFormat="1" applyFont="1" applyFill="1" applyBorder="1" applyAlignment="1">
      <alignment vertical="top" wrapText="1"/>
    </xf>
    <xf numFmtId="0" fontId="30" fillId="2" borderId="0" xfId="0" applyFont="1" applyFill="1" applyBorder="1" applyAlignment="1">
      <alignment vertical="top" wrapText="1"/>
    </xf>
    <xf numFmtId="49" fontId="5" fillId="2" borderId="25" xfId="0" applyNumberFormat="1" applyFont="1" applyFill="1" applyBorder="1" applyAlignment="1">
      <alignment vertical="top" wrapText="1"/>
    </xf>
    <xf numFmtId="4" fontId="5" fillId="2" borderId="25" xfId="0" applyNumberFormat="1" applyFont="1" applyFill="1" applyBorder="1" applyAlignment="1">
      <alignment vertical="top" wrapText="1"/>
    </xf>
    <xf numFmtId="0" fontId="30" fillId="2" borderId="26" xfId="0" applyFont="1" applyFill="1" applyBorder="1" applyAlignment="1">
      <alignment horizontal="left" vertical="top" wrapText="1"/>
    </xf>
    <xf numFmtId="49" fontId="30" fillId="2" borderId="27" xfId="0" applyNumberFormat="1" applyFont="1" applyFill="1" applyBorder="1" applyAlignment="1">
      <alignment vertical="top" wrapText="1"/>
    </xf>
    <xf numFmtId="49" fontId="30" fillId="2" borderId="28" xfId="0" applyNumberFormat="1" applyFont="1" applyFill="1" applyBorder="1" applyAlignment="1">
      <alignment vertical="top" wrapText="1"/>
    </xf>
    <xf numFmtId="4" fontId="30" fillId="2" borderId="29" xfId="0" applyNumberFormat="1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49" fontId="4" fillId="2" borderId="30" xfId="0" applyNumberFormat="1" applyFont="1" applyFill="1" applyBorder="1" applyAlignment="1">
      <alignment vertical="top" wrapText="1"/>
    </xf>
    <xf numFmtId="49" fontId="4" fillId="2" borderId="31" xfId="0" applyNumberFormat="1" applyFont="1" applyFill="1" applyBorder="1" applyAlignment="1">
      <alignment vertical="top" wrapText="1"/>
    </xf>
    <xf numFmtId="4" fontId="4" fillId="2" borderId="32" xfId="0" applyNumberFormat="1" applyFont="1" applyFill="1" applyBorder="1" applyAlignment="1">
      <alignment vertical="top" wrapText="1"/>
    </xf>
    <xf numFmtId="49" fontId="5" fillId="2" borderId="30" xfId="0" applyNumberFormat="1" applyFont="1" applyFill="1" applyBorder="1" applyAlignment="1">
      <alignment vertical="top" wrapText="1"/>
    </xf>
    <xf numFmtId="49" fontId="5" fillId="2" borderId="17" xfId="0" applyNumberFormat="1" applyFont="1" applyFill="1" applyBorder="1" applyAlignment="1">
      <alignment vertical="top" wrapText="1"/>
    </xf>
    <xf numFmtId="4" fontId="5" fillId="2" borderId="33" xfId="0" applyNumberFormat="1" applyFont="1" applyFill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49" fontId="5" fillId="2" borderId="35" xfId="0" applyNumberFormat="1" applyFont="1" applyFill="1" applyBorder="1" applyAlignment="1">
      <alignment vertical="top" wrapText="1"/>
    </xf>
    <xf numFmtId="4" fontId="5" fillId="2" borderId="36" xfId="0" applyNumberFormat="1" applyFont="1" applyFill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49" fontId="4" fillId="2" borderId="37" xfId="0" applyNumberFormat="1" applyFont="1" applyFill="1" applyBorder="1" applyAlignment="1">
      <alignment vertical="top" wrapText="1"/>
    </xf>
    <xf numFmtId="4" fontId="4" fillId="2" borderId="29" xfId="0" applyNumberFormat="1" applyFont="1" applyFill="1" applyBorder="1" applyAlignment="1">
      <alignment vertical="top" wrapText="1"/>
    </xf>
    <xf numFmtId="49" fontId="5" fillId="2" borderId="37" xfId="0" applyNumberFormat="1" applyFont="1" applyFill="1" applyBorder="1" applyAlignment="1">
      <alignment vertical="top" wrapText="1"/>
    </xf>
    <xf numFmtId="49" fontId="5" fillId="2" borderId="28" xfId="0" applyNumberFormat="1" applyFont="1" applyFill="1" applyBorder="1" applyAlignment="1">
      <alignment vertical="top" wrapText="1"/>
    </xf>
    <xf numFmtId="4" fontId="5" fillId="2" borderId="38" xfId="0" applyNumberFormat="1" applyFont="1" applyFill="1" applyBorder="1" applyAlignment="1">
      <alignment vertical="top" wrapText="1"/>
    </xf>
    <xf numFmtId="49" fontId="5" fillId="2" borderId="39" xfId="0" applyNumberFormat="1" applyFont="1" applyFill="1" applyBorder="1" applyAlignment="1">
      <alignment vertical="top" wrapText="1"/>
    </xf>
    <xf numFmtId="49" fontId="4" fillId="2" borderId="25" xfId="0" applyNumberFormat="1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vertical="top" wrapText="1"/>
    </xf>
    <xf numFmtId="49" fontId="29" fillId="2" borderId="25" xfId="0" applyNumberFormat="1" applyFont="1" applyFill="1" applyBorder="1" applyAlignment="1">
      <alignment vertical="top" wrapText="1"/>
    </xf>
    <xf numFmtId="4" fontId="29" fillId="2" borderId="25" xfId="0" applyNumberFormat="1" applyFont="1" applyFill="1" applyBorder="1" applyAlignment="1">
      <alignment vertical="top" wrapText="1"/>
    </xf>
    <xf numFmtId="49" fontId="30" fillId="2" borderId="39" xfId="0" applyNumberFormat="1" applyFont="1" applyFill="1" applyBorder="1" applyAlignment="1">
      <alignment vertical="top" wrapText="1"/>
    </xf>
    <xf numFmtId="4" fontId="30" fillId="2" borderId="38" xfId="0" applyNumberFormat="1" applyFont="1" applyFill="1" applyBorder="1" applyAlignment="1">
      <alignment vertical="top" wrapText="1"/>
    </xf>
    <xf numFmtId="49" fontId="30" fillId="2" borderId="26" xfId="0" applyNumberFormat="1" applyFont="1" applyFill="1" applyBorder="1" applyAlignment="1">
      <alignment vertical="top" wrapText="1"/>
    </xf>
    <xf numFmtId="49" fontId="30" fillId="2" borderId="37" xfId="0" applyNumberFormat="1" applyFont="1" applyFill="1" applyBorder="1" applyAlignment="1">
      <alignment vertical="top" wrapText="1"/>
    </xf>
    <xf numFmtId="49" fontId="5" fillId="2" borderId="26" xfId="0" applyNumberFormat="1" applyFont="1" applyFill="1" applyBorder="1" applyAlignment="1">
      <alignment vertical="top" wrapText="1"/>
    </xf>
    <xf numFmtId="0" fontId="30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0" fontId="30" fillId="0" borderId="22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49" fontId="30" fillId="2" borderId="17" xfId="0" applyNumberFormat="1" applyFont="1" applyFill="1" applyBorder="1" applyAlignment="1">
      <alignment vertical="top" wrapText="1"/>
    </xf>
    <xf numFmtId="4" fontId="30" fillId="2" borderId="17" xfId="0" applyNumberFormat="1" applyFont="1" applyFill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4" fontId="5" fillId="2" borderId="37" xfId="0" applyNumberFormat="1" applyFont="1" applyFill="1" applyBorder="1" applyAlignment="1">
      <alignment vertical="top" wrapText="1"/>
    </xf>
    <xf numFmtId="49" fontId="5" fillId="2" borderId="27" xfId="0" applyNumberFormat="1" applyFont="1" applyFill="1" applyBorder="1" applyAlignment="1">
      <alignment vertical="top" wrapText="1"/>
    </xf>
    <xf numFmtId="4" fontId="30" fillId="2" borderId="37" xfId="0" applyNumberFormat="1" applyFont="1" applyFill="1" applyBorder="1" applyAlignment="1">
      <alignment vertical="top" wrapText="1"/>
    </xf>
    <xf numFmtId="4" fontId="5" fillId="2" borderId="17" xfId="0" applyNumberFormat="1" applyFont="1" applyFill="1" applyBorder="1" applyAlignment="1">
      <alignment vertical="top" wrapText="1"/>
    </xf>
    <xf numFmtId="0" fontId="29" fillId="2" borderId="40" xfId="0" applyFont="1" applyFill="1" applyBorder="1" applyAlignment="1">
      <alignment vertical="top" wrapText="1"/>
    </xf>
    <xf numFmtId="0" fontId="30" fillId="2" borderId="16" xfId="0" applyFont="1" applyFill="1" applyBorder="1" applyAlignment="1">
      <alignment vertical="top" wrapText="1"/>
    </xf>
    <xf numFmtId="49" fontId="4" fillId="2" borderId="26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4" fillId="0" borderId="19" xfId="0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" fontId="4" fillId="0" borderId="20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27" fillId="0" borderId="8" xfId="0" applyNumberFormat="1" applyFont="1" applyFill="1" applyBorder="1" applyAlignment="1">
      <alignment horizontal="justify" vertical="center" wrapText="1"/>
    </xf>
    <xf numFmtId="171" fontId="27" fillId="0" borderId="8" xfId="0" applyNumberFormat="1" applyFont="1" applyFill="1" applyBorder="1" applyAlignment="1">
      <alignment horizontal="justify" vertical="center" wrapText="1"/>
    </xf>
    <xf numFmtId="0" fontId="28" fillId="0" borderId="8" xfId="0" applyNumberFormat="1" applyFont="1" applyFill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left"/>
    </xf>
    <xf numFmtId="0" fontId="27" fillId="0" borderId="0" xfId="0" applyNumberFormat="1" applyFont="1" applyFill="1" applyBorder="1" applyAlignment="1">
      <alignment horizontal="justify" vertical="center" wrapText="1"/>
    </xf>
    <xf numFmtId="49" fontId="4" fillId="0" borderId="25" xfId="0" applyNumberFormat="1" applyFont="1" applyBorder="1" applyAlignment="1">
      <alignment vertical="top" wrapText="1"/>
    </xf>
    <xf numFmtId="4" fontId="4" fillId="0" borderId="25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" fontId="5" fillId="0" borderId="25" xfId="0" applyNumberFormat="1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22" xfId="0" applyFont="1" applyFill="1" applyBorder="1" applyAlignment="1">
      <alignment vertical="top" wrapText="1"/>
    </xf>
    <xf numFmtId="0" fontId="5" fillId="0" borderId="2" xfId="0" applyFont="1" applyBorder="1"/>
    <xf numFmtId="0" fontId="5" fillId="8" borderId="16" xfId="0" applyFont="1" applyFill="1" applyBorder="1" applyAlignment="1">
      <alignment vertical="top" wrapText="1"/>
    </xf>
    <xf numFmtId="0" fontId="4" fillId="8" borderId="17" xfId="0" applyFont="1" applyFill="1" applyBorder="1" applyAlignment="1">
      <alignment vertical="top" wrapText="1"/>
    </xf>
    <xf numFmtId="4" fontId="5" fillId="8" borderId="17" xfId="0" applyNumberFormat="1" applyFont="1" applyFill="1" applyBorder="1" applyAlignment="1">
      <alignment vertical="top" wrapText="1"/>
    </xf>
    <xf numFmtId="0" fontId="4" fillId="5" borderId="2" xfId="0" applyFont="1" applyFill="1" applyBorder="1" applyAlignment="1">
      <alignment wrapText="1"/>
    </xf>
    <xf numFmtId="0" fontId="15" fillId="5" borderId="2" xfId="0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wrapText="1"/>
    </xf>
    <xf numFmtId="4" fontId="4" fillId="2" borderId="2" xfId="0" applyNumberFormat="1" applyFont="1" applyFill="1" applyBorder="1" applyAlignment="1">
      <alignment horizontal="center" vertical="top" wrapText="1"/>
    </xf>
    <xf numFmtId="49" fontId="27" fillId="5" borderId="2" xfId="0" applyNumberFormat="1" applyFont="1" applyFill="1" applyBorder="1" applyAlignment="1">
      <alignment horizontal="justify" vertical="center" wrapText="1"/>
    </xf>
    <xf numFmtId="49" fontId="27" fillId="5" borderId="2" xfId="0" applyNumberFormat="1" applyFont="1" applyFill="1" applyBorder="1" applyAlignment="1">
      <alignment horizontal="center" vertical="center" wrapText="1"/>
    </xf>
    <xf numFmtId="4" fontId="27" fillId="5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top" wrapText="1"/>
    </xf>
    <xf numFmtId="4" fontId="5" fillId="5" borderId="2" xfId="0" applyNumberFormat="1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28" fillId="5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2" xfId="0" applyFont="1" applyBorder="1" applyAlignment="1">
      <alignment vertical="top" wrapText="1"/>
    </xf>
    <xf numFmtId="49" fontId="5" fillId="0" borderId="0" xfId="2" applyNumberFormat="1" applyFont="1" applyFill="1" applyBorder="1" applyAlignment="1"/>
    <xf numFmtId="49" fontId="4" fillId="5" borderId="2" xfId="0" applyNumberFormat="1" applyFont="1" applyFill="1" applyBorder="1" applyAlignment="1">
      <alignment wrapText="1"/>
    </xf>
    <xf numFmtId="49" fontId="4" fillId="5" borderId="8" xfId="0" applyNumberFormat="1" applyFont="1" applyFill="1" applyBorder="1" applyAlignment="1">
      <alignment wrapText="1"/>
    </xf>
    <xf numFmtId="49" fontId="31" fillId="5" borderId="8" xfId="0" applyNumberFormat="1" applyFont="1" applyFill="1" applyBorder="1" applyAlignment="1">
      <alignment horizontal="left" wrapText="1"/>
    </xf>
    <xf numFmtId="0" fontId="4" fillId="5" borderId="2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49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49" fontId="5" fillId="5" borderId="2" xfId="0" applyNumberFormat="1" applyFont="1" applyFill="1" applyBorder="1" applyAlignment="1">
      <alignment horizontal="justify" vertical="center" wrapText="1"/>
    </xf>
    <xf numFmtId="0" fontId="15" fillId="0" borderId="0" xfId="0" applyFont="1"/>
    <xf numFmtId="0" fontId="4" fillId="0" borderId="2" xfId="0" applyFont="1" applyBorder="1" applyAlignment="1">
      <alignment vertical="top" wrapText="1"/>
    </xf>
    <xf numFmtId="4" fontId="27" fillId="0" borderId="2" xfId="0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wrapText="1"/>
    </xf>
    <xf numFmtId="1" fontId="16" fillId="2" borderId="8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167" fontId="5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49" fontId="8" fillId="0" borderId="6" xfId="0" applyNumberFormat="1" applyFont="1" applyFill="1" applyBorder="1" applyAlignment="1">
      <alignment horizontal="center" vertical="center" wrapText="1" readingOrder="1"/>
    </xf>
    <xf numFmtId="49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5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</cellXfs>
  <cellStyles count="5">
    <cellStyle name="Нейтральный" xfId="4" builtinId="28"/>
    <cellStyle name="Обычный" xfId="0" builtinId="0"/>
    <cellStyle name="Обычный 2" xfId="1" xr:uid="{00000000-0005-0000-0000-000002000000}"/>
    <cellStyle name="Финансовый" xfId="2" builtinId="3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zoomScaleSheetLayoutView="100" workbookViewId="0">
      <selection activeCell="A67" sqref="A67"/>
    </sheetView>
  </sheetViews>
  <sheetFormatPr defaultColWidth="9.140625" defaultRowHeight="15.75" x14ac:dyDescent="0.25"/>
  <cols>
    <col min="1" max="1" width="58" style="57" customWidth="1"/>
    <col min="2" max="2" width="28.42578125" style="57" customWidth="1"/>
    <col min="3" max="4" width="16" style="57" customWidth="1"/>
    <col min="5" max="16384" width="9.140625" style="59"/>
  </cols>
  <sheetData>
    <row r="1" spans="1:4" x14ac:dyDescent="0.25">
      <c r="C1" s="58" t="s">
        <v>1</v>
      </c>
    </row>
    <row r="2" spans="1:4" x14ac:dyDescent="0.25">
      <c r="C2" s="58" t="s">
        <v>24</v>
      </c>
    </row>
    <row r="3" spans="1:4" x14ac:dyDescent="0.25">
      <c r="C3" s="58" t="s">
        <v>162</v>
      </c>
    </row>
    <row r="4" spans="1:4" x14ac:dyDescent="0.25">
      <c r="C4" s="58" t="s">
        <v>181</v>
      </c>
    </row>
    <row r="6" spans="1:4" ht="15" x14ac:dyDescent="0.25">
      <c r="A6" s="323" t="s">
        <v>164</v>
      </c>
      <c r="B6" s="323"/>
      <c r="C6" s="323"/>
      <c r="D6" s="323"/>
    </row>
    <row r="7" spans="1:4" ht="15.75" customHeight="1" x14ac:dyDescent="0.25">
      <c r="A7" s="323"/>
      <c r="B7" s="323"/>
      <c r="C7" s="323"/>
      <c r="D7" s="323"/>
    </row>
    <row r="8" spans="1:4" x14ac:dyDescent="0.25">
      <c r="C8" s="60"/>
      <c r="D8" s="60" t="s">
        <v>128</v>
      </c>
    </row>
    <row r="9" spans="1:4" ht="47.25" customHeight="1" x14ac:dyDescent="0.25">
      <c r="A9" s="326" t="s">
        <v>2</v>
      </c>
      <c r="B9" s="326" t="s">
        <v>0</v>
      </c>
      <c r="C9" s="324" t="s">
        <v>3</v>
      </c>
      <c r="D9" s="325"/>
    </row>
    <row r="10" spans="1:4" x14ac:dyDescent="0.25">
      <c r="A10" s="327"/>
      <c r="B10" s="327"/>
      <c r="C10" s="138" t="s">
        <v>158</v>
      </c>
      <c r="D10" s="138" t="s">
        <v>187</v>
      </c>
    </row>
    <row r="11" spans="1:4" x14ac:dyDescent="0.25">
      <c r="A11" s="61" t="s">
        <v>4</v>
      </c>
      <c r="B11" s="62" t="s">
        <v>25</v>
      </c>
      <c r="C11" s="117">
        <f>C12+C15+C21+C27+C30</f>
        <v>403800</v>
      </c>
      <c r="D11" s="117">
        <f>D12+D15+D21+D27+D30</f>
        <v>383000</v>
      </c>
    </row>
    <row r="12" spans="1:4" x14ac:dyDescent="0.25">
      <c r="A12" s="63" t="s">
        <v>5</v>
      </c>
      <c r="B12" s="64" t="s">
        <v>26</v>
      </c>
      <c r="C12" s="118">
        <f>C13</f>
        <v>140000</v>
      </c>
      <c r="D12" s="118">
        <f>D13</f>
        <v>145000</v>
      </c>
    </row>
    <row r="13" spans="1:4" x14ac:dyDescent="0.25">
      <c r="A13" s="65" t="s">
        <v>6</v>
      </c>
      <c r="B13" s="64" t="s">
        <v>27</v>
      </c>
      <c r="C13" s="118">
        <f>C14</f>
        <v>140000</v>
      </c>
      <c r="D13" s="118">
        <f>D14</f>
        <v>145000</v>
      </c>
    </row>
    <row r="14" spans="1:4" ht="97.5" x14ac:dyDescent="0.25">
      <c r="A14" s="66" t="s">
        <v>163</v>
      </c>
      <c r="B14" s="64" t="s">
        <v>28</v>
      </c>
      <c r="C14" s="119">
        <v>140000</v>
      </c>
      <c r="D14" s="119">
        <v>145000</v>
      </c>
    </row>
    <row r="15" spans="1:4" s="85" customFormat="1" ht="47.25" x14ac:dyDescent="0.25">
      <c r="A15" s="61" t="s">
        <v>7</v>
      </c>
      <c r="B15" s="62" t="s">
        <v>70</v>
      </c>
      <c r="C15" s="117">
        <f>C16</f>
        <v>150800</v>
      </c>
      <c r="D15" s="117">
        <f>D16</f>
        <v>125000</v>
      </c>
    </row>
    <row r="16" spans="1:4" ht="31.5" x14ac:dyDescent="0.25">
      <c r="A16" s="65" t="s">
        <v>8</v>
      </c>
      <c r="B16" s="64" t="s">
        <v>71</v>
      </c>
      <c r="C16" s="118">
        <f>C17+C18+C19+C20</f>
        <v>150800</v>
      </c>
      <c r="D16" s="118">
        <f>D17+D18+D19+D20</f>
        <v>125000</v>
      </c>
    </row>
    <row r="17" spans="1:4" ht="47.25" x14ac:dyDescent="0.25">
      <c r="A17" s="66" t="s">
        <v>9</v>
      </c>
      <c r="B17" s="64" t="s">
        <v>29</v>
      </c>
      <c r="C17" s="118">
        <v>55100</v>
      </c>
      <c r="D17" s="118">
        <v>45700</v>
      </c>
    </row>
    <row r="18" spans="1:4" ht="78.75" x14ac:dyDescent="0.25">
      <c r="A18" s="66" t="s">
        <v>10</v>
      </c>
      <c r="B18" s="64" t="s">
        <v>30</v>
      </c>
      <c r="C18" s="118">
        <v>1300</v>
      </c>
      <c r="D18" s="118">
        <v>1000</v>
      </c>
    </row>
    <row r="19" spans="1:4" ht="78.75" x14ac:dyDescent="0.25">
      <c r="A19" s="66" t="s">
        <v>11</v>
      </c>
      <c r="B19" s="64" t="s">
        <v>31</v>
      </c>
      <c r="C19" s="118">
        <v>89200</v>
      </c>
      <c r="D19" s="118">
        <v>74000</v>
      </c>
    </row>
    <row r="20" spans="1:4" ht="78.75" x14ac:dyDescent="0.25">
      <c r="A20" s="66" t="s">
        <v>12</v>
      </c>
      <c r="B20" s="64" t="s">
        <v>32</v>
      </c>
      <c r="C20" s="118">
        <v>5200</v>
      </c>
      <c r="D20" s="118">
        <v>4300</v>
      </c>
    </row>
    <row r="21" spans="1:4" s="85" customFormat="1" x14ac:dyDescent="0.25">
      <c r="A21" s="61" t="s">
        <v>13</v>
      </c>
      <c r="B21" s="62" t="s">
        <v>34</v>
      </c>
      <c r="C21" s="117">
        <f>C22+C24</f>
        <v>24000</v>
      </c>
      <c r="D21" s="117">
        <f>C22+C24</f>
        <v>24000</v>
      </c>
    </row>
    <row r="22" spans="1:4" x14ac:dyDescent="0.25">
      <c r="A22" s="65" t="s">
        <v>33</v>
      </c>
      <c r="B22" s="64" t="s">
        <v>35</v>
      </c>
      <c r="C22" s="118">
        <v>20000</v>
      </c>
      <c r="D22" s="118">
        <v>20000</v>
      </c>
    </row>
    <row r="23" spans="1:4" ht="47.25" x14ac:dyDescent="0.25">
      <c r="A23" s="65" t="s">
        <v>36</v>
      </c>
      <c r="B23" s="64" t="s">
        <v>37</v>
      </c>
      <c r="C23" s="119">
        <v>20000</v>
      </c>
      <c r="D23" s="119">
        <v>20000</v>
      </c>
    </row>
    <row r="24" spans="1:4" x14ac:dyDescent="0.25">
      <c r="A24" s="67" t="s">
        <v>38</v>
      </c>
      <c r="B24" s="64" t="s">
        <v>39</v>
      </c>
      <c r="C24" s="120">
        <v>4000</v>
      </c>
      <c r="D24" s="120">
        <v>4000</v>
      </c>
    </row>
    <row r="25" spans="1:4" ht="94.5" x14ac:dyDescent="0.25">
      <c r="A25" s="68" t="s">
        <v>41</v>
      </c>
      <c r="B25" s="64" t="s">
        <v>40</v>
      </c>
      <c r="C25" s="121">
        <v>1000</v>
      </c>
      <c r="D25" s="121">
        <v>1000</v>
      </c>
    </row>
    <row r="26" spans="1:4" ht="94.5" x14ac:dyDescent="0.25">
      <c r="A26" s="68" t="s">
        <v>42</v>
      </c>
      <c r="B26" s="64" t="s">
        <v>43</v>
      </c>
      <c r="C26" s="121">
        <v>3000</v>
      </c>
      <c r="D26" s="121">
        <v>3000</v>
      </c>
    </row>
    <row r="27" spans="1:4" ht="47.25" hidden="1" x14ac:dyDescent="0.25">
      <c r="A27" s="69" t="s">
        <v>44</v>
      </c>
      <c r="B27" s="64" t="s">
        <v>45</v>
      </c>
      <c r="C27" s="121">
        <v>0</v>
      </c>
      <c r="D27" s="121">
        <f>D28</f>
        <v>0</v>
      </c>
    </row>
    <row r="28" spans="1:4" hidden="1" x14ac:dyDescent="0.25">
      <c r="A28" s="67" t="s">
        <v>46</v>
      </c>
      <c r="B28" s="64" t="s">
        <v>47</v>
      </c>
      <c r="C28" s="121">
        <v>0</v>
      </c>
      <c r="D28" s="121">
        <v>0</v>
      </c>
    </row>
    <row r="29" spans="1:4" ht="47.25" hidden="1" x14ac:dyDescent="0.25">
      <c r="A29" s="68" t="s">
        <v>48</v>
      </c>
      <c r="B29" s="64" t="s">
        <v>49</v>
      </c>
      <c r="C29" s="121">
        <v>0</v>
      </c>
      <c r="D29" s="121">
        <v>0</v>
      </c>
    </row>
    <row r="30" spans="1:4" s="85" customFormat="1" ht="47.25" x14ac:dyDescent="0.25">
      <c r="A30" s="81" t="s">
        <v>14</v>
      </c>
      <c r="B30" s="73" t="s">
        <v>50</v>
      </c>
      <c r="C30" s="122">
        <f>C31+C33</f>
        <v>89000</v>
      </c>
      <c r="D30" s="122">
        <f>D31+D33</f>
        <v>89000</v>
      </c>
    </row>
    <row r="31" spans="1:4" ht="110.25" x14ac:dyDescent="0.25">
      <c r="A31" s="67" t="s">
        <v>15</v>
      </c>
      <c r="B31" s="70" t="s">
        <v>51</v>
      </c>
      <c r="C31" s="120">
        <f>C32</f>
        <v>44500</v>
      </c>
      <c r="D31" s="120">
        <f>D32</f>
        <v>44500</v>
      </c>
    </row>
    <row r="32" spans="1:4" ht="78.75" x14ac:dyDescent="0.25">
      <c r="A32" s="67" t="s">
        <v>61</v>
      </c>
      <c r="B32" s="70" t="s">
        <v>60</v>
      </c>
      <c r="C32" s="120">
        <v>44500</v>
      </c>
      <c r="D32" s="120">
        <v>44500</v>
      </c>
    </row>
    <row r="33" spans="1:4" ht="94.5" x14ac:dyDescent="0.25">
      <c r="A33" s="68" t="s">
        <v>52</v>
      </c>
      <c r="B33" s="70" t="s">
        <v>53</v>
      </c>
      <c r="C33" s="121">
        <v>44500</v>
      </c>
      <c r="D33" s="121">
        <v>44500</v>
      </c>
    </row>
    <row r="34" spans="1:4" ht="94.5" hidden="1" x14ac:dyDescent="0.25">
      <c r="A34" s="71" t="s">
        <v>55</v>
      </c>
      <c r="B34" s="70" t="s">
        <v>54</v>
      </c>
      <c r="C34" s="120">
        <v>0</v>
      </c>
      <c r="D34" s="120">
        <f>D35</f>
        <v>0</v>
      </c>
    </row>
    <row r="35" spans="1:4" ht="94.5" hidden="1" x14ac:dyDescent="0.25">
      <c r="A35" s="71" t="s">
        <v>58</v>
      </c>
      <c r="B35" s="70" t="s">
        <v>56</v>
      </c>
      <c r="C35" s="120">
        <v>0</v>
      </c>
      <c r="D35" s="120">
        <v>0</v>
      </c>
    </row>
    <row r="36" spans="1:4" ht="94.5" hidden="1" x14ac:dyDescent="0.25">
      <c r="A36" s="71" t="s">
        <v>59</v>
      </c>
      <c r="B36" s="70" t="s">
        <v>57</v>
      </c>
      <c r="C36" s="121">
        <v>0</v>
      </c>
      <c r="D36" s="121">
        <v>0</v>
      </c>
    </row>
    <row r="37" spans="1:4" x14ac:dyDescent="0.25">
      <c r="A37" s="72" t="s">
        <v>16</v>
      </c>
      <c r="B37" s="73" t="s">
        <v>63</v>
      </c>
      <c r="C37" s="122">
        <f>C38</f>
        <v>2232900</v>
      </c>
      <c r="D37" s="122">
        <f>D38</f>
        <v>2289400</v>
      </c>
    </row>
    <row r="38" spans="1:4" ht="47.25" x14ac:dyDescent="0.25">
      <c r="A38" s="69" t="s">
        <v>17</v>
      </c>
      <c r="B38" s="70" t="s">
        <v>64</v>
      </c>
      <c r="C38" s="120">
        <f>C39+C42+C45+C48</f>
        <v>2232900</v>
      </c>
      <c r="D38" s="120">
        <f>D39+D42+D45</f>
        <v>2289400</v>
      </c>
    </row>
    <row r="39" spans="1:4" ht="31.5" x14ac:dyDescent="0.25">
      <c r="A39" s="74" t="s">
        <v>18</v>
      </c>
      <c r="B39" s="70" t="s">
        <v>65</v>
      </c>
      <c r="C39" s="120">
        <f>C40</f>
        <v>819000</v>
      </c>
      <c r="D39" s="120">
        <v>799500</v>
      </c>
    </row>
    <row r="40" spans="1:4" ht="31.5" x14ac:dyDescent="0.25">
      <c r="A40" s="75" t="s">
        <v>19</v>
      </c>
      <c r="B40" s="70" t="s">
        <v>66</v>
      </c>
      <c r="C40" s="120">
        <v>819000</v>
      </c>
      <c r="D40" s="120">
        <v>799500</v>
      </c>
    </row>
    <row r="41" spans="1:4" ht="31.5" x14ac:dyDescent="0.25">
      <c r="A41" s="76" t="s">
        <v>62</v>
      </c>
      <c r="B41" s="70" t="s">
        <v>68</v>
      </c>
      <c r="C41" s="120">
        <v>819000</v>
      </c>
      <c r="D41" s="120">
        <v>799500</v>
      </c>
    </row>
    <row r="42" spans="1:4" ht="47.25" x14ac:dyDescent="0.25">
      <c r="A42" s="74" t="s">
        <v>20</v>
      </c>
      <c r="B42" s="70" t="s">
        <v>69</v>
      </c>
      <c r="C42" s="120">
        <v>1373500</v>
      </c>
      <c r="D42" s="120">
        <f>D43</f>
        <v>1449400</v>
      </c>
    </row>
    <row r="43" spans="1:4" x14ac:dyDescent="0.25">
      <c r="A43" s="77" t="s">
        <v>132</v>
      </c>
      <c r="B43" s="78" t="s">
        <v>133</v>
      </c>
      <c r="C43" s="120">
        <v>1373500</v>
      </c>
      <c r="D43" s="120">
        <v>1449400</v>
      </c>
    </row>
    <row r="44" spans="1:4" x14ac:dyDescent="0.25">
      <c r="A44" s="79" t="s">
        <v>130</v>
      </c>
      <c r="B44" s="78" t="s">
        <v>129</v>
      </c>
      <c r="C44" s="120">
        <v>1373500</v>
      </c>
      <c r="D44" s="120">
        <v>1449400</v>
      </c>
    </row>
    <row r="45" spans="1:4" ht="31.5" x14ac:dyDescent="0.25">
      <c r="A45" s="74" t="s">
        <v>21</v>
      </c>
      <c r="B45" s="70" t="s">
        <v>67</v>
      </c>
      <c r="C45" s="120">
        <f>C46+C47</f>
        <v>40400</v>
      </c>
      <c r="D45" s="120">
        <f>D46+D47</f>
        <v>40500</v>
      </c>
    </row>
    <row r="46" spans="1:4" ht="47.25" x14ac:dyDescent="0.25">
      <c r="A46" s="79" t="s">
        <v>134</v>
      </c>
      <c r="B46" s="70" t="s">
        <v>131</v>
      </c>
      <c r="C46" s="120">
        <v>39700</v>
      </c>
      <c r="D46" s="120">
        <v>39800</v>
      </c>
    </row>
    <row r="47" spans="1:4" ht="47.25" x14ac:dyDescent="0.25">
      <c r="A47" s="80" t="s">
        <v>155</v>
      </c>
      <c r="B47" s="78" t="s">
        <v>156</v>
      </c>
      <c r="C47" s="120">
        <v>700</v>
      </c>
      <c r="D47" s="120">
        <v>700</v>
      </c>
    </row>
    <row r="48" spans="1:4" hidden="1" x14ac:dyDescent="0.25">
      <c r="A48" s="80"/>
      <c r="B48" s="78" t="s">
        <v>157</v>
      </c>
      <c r="C48" s="120"/>
      <c r="D48" s="120"/>
    </row>
    <row r="49" spans="1:5" x14ac:dyDescent="0.25">
      <c r="A49" s="81" t="s">
        <v>23</v>
      </c>
      <c r="B49" s="73"/>
      <c r="C49" s="122">
        <f>C11+C37</f>
        <v>2636700</v>
      </c>
      <c r="D49" s="122">
        <f>D11+D37</f>
        <v>2672400</v>
      </c>
    </row>
    <row r="50" spans="1:5" x14ac:dyDescent="0.25">
      <c r="C50" s="116"/>
      <c r="D50" s="116"/>
    </row>
    <row r="52" spans="1:5" x14ac:dyDescent="0.25">
      <c r="C52" s="82"/>
      <c r="D52" s="82"/>
    </row>
    <row r="53" spans="1:5" ht="18.75" x14ac:dyDescent="0.3">
      <c r="A53" s="84" t="s">
        <v>160</v>
      </c>
      <c r="B53" s="84"/>
      <c r="C53" s="84"/>
      <c r="D53" s="84" t="s">
        <v>165</v>
      </c>
      <c r="E53" s="83"/>
    </row>
  </sheetData>
  <mergeCells count="4">
    <mergeCell ref="A6:D7"/>
    <mergeCell ref="C9:D9"/>
    <mergeCell ref="A9:A10"/>
    <mergeCell ref="B9:B10"/>
  </mergeCells>
  <phoneticPr fontId="11" type="noConversion"/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2"/>
  <sheetViews>
    <sheetView workbookViewId="0">
      <selection activeCell="B26" sqref="B26"/>
    </sheetView>
  </sheetViews>
  <sheetFormatPr defaultRowHeight="15.75" x14ac:dyDescent="0.25"/>
  <cols>
    <col min="1" max="1" width="30.140625" style="141" customWidth="1"/>
    <col min="2" max="2" width="71.42578125" style="141" customWidth="1"/>
  </cols>
  <sheetData>
    <row r="1" spans="1:2" x14ac:dyDescent="0.25">
      <c r="A1" s="140"/>
      <c r="B1" s="142" t="s">
        <v>206</v>
      </c>
    </row>
    <row r="2" spans="1:2" x14ac:dyDescent="0.25">
      <c r="A2" s="140"/>
      <c r="B2" s="142" t="s">
        <v>404</v>
      </c>
    </row>
    <row r="3" spans="1:2" x14ac:dyDescent="0.25">
      <c r="A3" s="140"/>
      <c r="B3" s="142" t="s">
        <v>203</v>
      </c>
    </row>
    <row r="4" spans="1:2" x14ac:dyDescent="0.25">
      <c r="A4" s="140"/>
      <c r="B4" s="150" t="s">
        <v>207</v>
      </c>
    </row>
    <row r="6" spans="1:2" ht="47.25" customHeight="1" x14ac:dyDescent="0.25">
      <c r="A6" s="328" t="s">
        <v>208</v>
      </c>
      <c r="B6" s="328"/>
    </row>
    <row r="7" spans="1:2" ht="15.75" customHeight="1" x14ac:dyDescent="0.25">
      <c r="A7" s="328"/>
      <c r="B7" s="328"/>
    </row>
    <row r="8" spans="1:2" ht="15.75" customHeight="1" x14ac:dyDescent="0.25">
      <c r="A8" s="329"/>
      <c r="B8" s="329"/>
    </row>
    <row r="9" spans="1:2" ht="47.25" x14ac:dyDescent="0.25">
      <c r="A9" s="143" t="s">
        <v>0</v>
      </c>
      <c r="B9" s="330" t="s">
        <v>198</v>
      </c>
    </row>
    <row r="10" spans="1:2" ht="31.5" x14ac:dyDescent="0.25">
      <c r="A10" s="143" t="s">
        <v>199</v>
      </c>
      <c r="B10" s="330"/>
    </row>
    <row r="11" spans="1:2" ht="33.75" customHeight="1" x14ac:dyDescent="0.25">
      <c r="A11" s="144">
        <v>996</v>
      </c>
      <c r="B11" s="146" t="s">
        <v>166</v>
      </c>
    </row>
    <row r="12" spans="1:2" ht="73.5" customHeight="1" x14ac:dyDescent="0.25">
      <c r="A12" s="147" t="s">
        <v>200</v>
      </c>
      <c r="B12" s="148" t="s">
        <v>165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="75" zoomScaleNormal="75" workbookViewId="0">
      <selection activeCell="A38" sqref="A36:A38"/>
    </sheetView>
  </sheetViews>
  <sheetFormatPr defaultRowHeight="15.75" x14ac:dyDescent="0.25"/>
  <cols>
    <col min="1" max="1" width="65.140625" style="4" customWidth="1"/>
    <col min="2" max="2" width="21.5703125" style="4" customWidth="1"/>
    <col min="3" max="4" width="21.5703125" style="6" customWidth="1"/>
  </cols>
  <sheetData>
    <row r="1" spans="1:4" x14ac:dyDescent="0.25">
      <c r="C1" s="5" t="s">
        <v>143</v>
      </c>
    </row>
    <row r="2" spans="1:4" x14ac:dyDescent="0.25">
      <c r="C2" s="5" t="s">
        <v>24</v>
      </c>
    </row>
    <row r="3" spans="1:4" x14ac:dyDescent="0.25">
      <c r="C3" s="5" t="s">
        <v>162</v>
      </c>
    </row>
    <row r="4" spans="1:4" x14ac:dyDescent="0.25">
      <c r="C4" s="5" t="s">
        <v>181</v>
      </c>
    </row>
    <row r="6" spans="1:4" x14ac:dyDescent="0.25">
      <c r="A6" s="331" t="s">
        <v>72</v>
      </c>
      <c r="B6" s="332"/>
      <c r="C6" s="332"/>
      <c r="D6"/>
    </row>
    <row r="7" spans="1:4" ht="32.25" customHeight="1" x14ac:dyDescent="0.25">
      <c r="A7" s="331" t="s">
        <v>190</v>
      </c>
      <c r="B7" s="331"/>
      <c r="C7" s="331"/>
      <c r="D7"/>
    </row>
    <row r="8" spans="1:4" x14ac:dyDescent="0.25">
      <c r="A8" s="7"/>
    </row>
    <row r="9" spans="1:4" x14ac:dyDescent="0.25">
      <c r="A9" s="8" t="s">
        <v>73</v>
      </c>
      <c r="B9" s="8" t="s">
        <v>73</v>
      </c>
      <c r="C9" s="8"/>
      <c r="D9" s="8" t="s">
        <v>141</v>
      </c>
    </row>
    <row r="10" spans="1:4" x14ac:dyDescent="0.25">
      <c r="A10" s="335" t="s">
        <v>74</v>
      </c>
      <c r="B10" s="335" t="s">
        <v>75</v>
      </c>
      <c r="C10" s="333" t="s">
        <v>3</v>
      </c>
      <c r="D10" s="334"/>
    </row>
    <row r="11" spans="1:4" x14ac:dyDescent="0.25">
      <c r="A11" s="336"/>
      <c r="B11" s="336"/>
      <c r="C11" s="16" t="s">
        <v>159</v>
      </c>
      <c r="D11" s="16" t="s">
        <v>186</v>
      </c>
    </row>
    <row r="12" spans="1:4" x14ac:dyDescent="0.25">
      <c r="A12" s="9" t="s">
        <v>76</v>
      </c>
      <c r="B12" s="10" t="s">
        <v>77</v>
      </c>
      <c r="C12" s="11">
        <f>SUM(C13:C18)</f>
        <v>1958800</v>
      </c>
      <c r="D12" s="11">
        <f>SUM(D13:D18)</f>
        <v>1911700</v>
      </c>
    </row>
    <row r="13" spans="1:4" ht="31.5" x14ac:dyDescent="0.25">
      <c r="A13" s="12" t="s">
        <v>78</v>
      </c>
      <c r="B13" s="13" t="s">
        <v>79</v>
      </c>
      <c r="C13" s="14">
        <v>262000</v>
      </c>
      <c r="D13" s="14">
        <v>263000</v>
      </c>
    </row>
    <row r="14" spans="1:4" ht="47.25" x14ac:dyDescent="0.25">
      <c r="A14" s="12" t="s">
        <v>80</v>
      </c>
      <c r="B14" s="13" t="s">
        <v>81</v>
      </c>
      <c r="C14" s="14">
        <v>1589100</v>
      </c>
      <c r="D14" s="14">
        <v>1636000</v>
      </c>
    </row>
    <row r="15" spans="1:4" ht="47.25" x14ac:dyDescent="0.25">
      <c r="A15" s="12" t="s">
        <v>82</v>
      </c>
      <c r="B15" s="13" t="s">
        <v>83</v>
      </c>
      <c r="C15" s="14">
        <v>9000</v>
      </c>
      <c r="D15" s="14">
        <v>9000</v>
      </c>
    </row>
    <row r="16" spans="1:4" x14ac:dyDescent="0.25">
      <c r="A16" s="49" t="s">
        <v>176</v>
      </c>
      <c r="B16" s="86" t="s">
        <v>177</v>
      </c>
      <c r="C16" s="14">
        <v>95000</v>
      </c>
      <c r="D16" s="14"/>
    </row>
    <row r="17" spans="1:4" x14ac:dyDescent="0.25">
      <c r="A17" s="12" t="s">
        <v>84</v>
      </c>
      <c r="B17" s="13" t="s">
        <v>85</v>
      </c>
      <c r="C17" s="14">
        <v>3000</v>
      </c>
      <c r="D17" s="14">
        <v>3000</v>
      </c>
    </row>
    <row r="18" spans="1:4" x14ac:dyDescent="0.25">
      <c r="A18" s="137" t="s">
        <v>185</v>
      </c>
      <c r="B18" s="86" t="s">
        <v>182</v>
      </c>
      <c r="C18" s="14">
        <v>700</v>
      </c>
      <c r="D18" s="14">
        <v>700</v>
      </c>
    </row>
    <row r="19" spans="1:4" x14ac:dyDescent="0.25">
      <c r="A19" s="9" t="s">
        <v>139</v>
      </c>
      <c r="B19" s="21" t="s">
        <v>140</v>
      </c>
      <c r="C19" s="11">
        <f>C20</f>
        <v>39700</v>
      </c>
      <c r="D19" s="11">
        <f>D20</f>
        <v>39800</v>
      </c>
    </row>
    <row r="20" spans="1:4" x14ac:dyDescent="0.25">
      <c r="A20" s="12" t="s">
        <v>138</v>
      </c>
      <c r="B20" s="17" t="s">
        <v>137</v>
      </c>
      <c r="C20" s="14">
        <v>39700</v>
      </c>
      <c r="D20" s="14">
        <v>39800</v>
      </c>
    </row>
    <row r="21" spans="1:4" ht="31.5" x14ac:dyDescent="0.25">
      <c r="A21" s="9" t="s">
        <v>86</v>
      </c>
      <c r="B21" s="10" t="s">
        <v>87</v>
      </c>
      <c r="C21" s="11">
        <f>SUM(C22:C23)</f>
        <v>41800</v>
      </c>
      <c r="D21" s="11">
        <f>SUM(D22:D23)</f>
        <v>68800</v>
      </c>
    </row>
    <row r="22" spans="1:4" ht="31.5" x14ac:dyDescent="0.25">
      <c r="A22" s="12" t="s">
        <v>88</v>
      </c>
      <c r="B22" s="13" t="s">
        <v>89</v>
      </c>
      <c r="C22" s="14">
        <v>20800</v>
      </c>
      <c r="D22" s="14">
        <v>20800</v>
      </c>
    </row>
    <row r="23" spans="1:4" x14ac:dyDescent="0.25">
      <c r="A23" s="12" t="s">
        <v>90</v>
      </c>
      <c r="B23" s="13" t="s">
        <v>91</v>
      </c>
      <c r="C23" s="14">
        <v>21000</v>
      </c>
      <c r="D23" s="14">
        <v>48000</v>
      </c>
    </row>
    <row r="24" spans="1:4" x14ac:dyDescent="0.25">
      <c r="A24" s="9" t="s">
        <v>92</v>
      </c>
      <c r="B24" s="10" t="s">
        <v>93</v>
      </c>
      <c r="C24" s="11">
        <f>SUM(C25:C25)</f>
        <v>150800</v>
      </c>
      <c r="D24" s="11">
        <f>SUM(D25:D25)</f>
        <v>125000</v>
      </c>
    </row>
    <row r="25" spans="1:4" x14ac:dyDescent="0.25">
      <c r="A25" s="12" t="s">
        <v>94</v>
      </c>
      <c r="B25" s="13" t="s">
        <v>95</v>
      </c>
      <c r="C25" s="14">
        <v>150800</v>
      </c>
      <c r="D25" s="14">
        <v>125000</v>
      </c>
    </row>
    <row r="26" spans="1:4" x14ac:dyDescent="0.25">
      <c r="A26" s="9" t="s">
        <v>96</v>
      </c>
      <c r="B26" s="10" t="s">
        <v>97</v>
      </c>
      <c r="C26" s="11">
        <f>SUM(C27:C28)</f>
        <v>45000</v>
      </c>
      <c r="D26" s="11">
        <f>SUM(D27:D28)</f>
        <v>98000</v>
      </c>
    </row>
    <row r="27" spans="1:4" hidden="1" x14ac:dyDescent="0.25">
      <c r="A27" s="12" t="s">
        <v>98</v>
      </c>
      <c r="B27" s="13" t="s">
        <v>99</v>
      </c>
      <c r="C27" s="14">
        <v>0</v>
      </c>
      <c r="D27" s="14">
        <v>0</v>
      </c>
    </row>
    <row r="28" spans="1:4" x14ac:dyDescent="0.25">
      <c r="A28" s="12" t="s">
        <v>105</v>
      </c>
      <c r="B28" s="13" t="s">
        <v>106</v>
      </c>
      <c r="C28" s="14">
        <v>45000</v>
      </c>
      <c r="D28" s="14">
        <v>98000</v>
      </c>
    </row>
    <row r="29" spans="1:4" x14ac:dyDescent="0.25">
      <c r="A29" s="9" t="s">
        <v>100</v>
      </c>
      <c r="B29" s="10" t="s">
        <v>101</v>
      </c>
      <c r="C29" s="11">
        <f>C30+C31</f>
        <v>340000</v>
      </c>
      <c r="D29" s="11">
        <f>D30+D31</f>
        <v>340000</v>
      </c>
    </row>
    <row r="30" spans="1:4" x14ac:dyDescent="0.25">
      <c r="A30" s="12" t="s">
        <v>102</v>
      </c>
      <c r="B30" s="13" t="s">
        <v>103</v>
      </c>
      <c r="C30" s="14">
        <v>208000</v>
      </c>
      <c r="D30" s="14">
        <v>208000</v>
      </c>
    </row>
    <row r="31" spans="1:4" ht="33" customHeight="1" x14ac:dyDescent="0.25">
      <c r="A31" s="12" t="s">
        <v>153</v>
      </c>
      <c r="B31" s="13">
        <v>801</v>
      </c>
      <c r="C31" s="14">
        <v>132000</v>
      </c>
      <c r="D31" s="14">
        <v>132000</v>
      </c>
    </row>
    <row r="32" spans="1:4" x14ac:dyDescent="0.25">
      <c r="A32" s="9" t="s">
        <v>167</v>
      </c>
      <c r="B32" s="10">
        <v>1001</v>
      </c>
      <c r="C32" s="11">
        <f>C33</f>
        <v>30000</v>
      </c>
      <c r="D32" s="11">
        <f>D33</f>
        <v>30000</v>
      </c>
    </row>
    <row r="33" spans="1:4" x14ac:dyDescent="0.25">
      <c r="A33" s="49" t="s">
        <v>168</v>
      </c>
      <c r="B33" s="13">
        <v>1001</v>
      </c>
      <c r="C33" s="14">
        <v>30000</v>
      </c>
      <c r="D33" s="125">
        <v>30000</v>
      </c>
    </row>
    <row r="34" spans="1:4" x14ac:dyDescent="0.25">
      <c r="A34" s="9" t="s">
        <v>104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 x14ac:dyDescent="0.25">
      <c r="C35" s="114"/>
      <c r="D35" s="115"/>
    </row>
    <row r="37" spans="1:4" ht="18.75" x14ac:dyDescent="0.3">
      <c r="A37" s="1" t="s">
        <v>160</v>
      </c>
      <c r="C37" s="3"/>
      <c r="D37" s="3" t="s">
        <v>165</v>
      </c>
    </row>
  </sheetData>
  <mergeCells count="5">
    <mergeCell ref="A6:C6"/>
    <mergeCell ref="A7:C7"/>
    <mergeCell ref="C10:D10"/>
    <mergeCell ref="B10:B11"/>
    <mergeCell ref="A10:A11"/>
  </mergeCells>
  <phoneticPr fontId="11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8"/>
  <sheetViews>
    <sheetView workbookViewId="0">
      <selection activeCell="E13" sqref="E13"/>
    </sheetView>
  </sheetViews>
  <sheetFormatPr defaultColWidth="9.140625" defaultRowHeight="15.75" x14ac:dyDescent="0.25"/>
  <cols>
    <col min="1" max="1" width="52.85546875" style="87" customWidth="1"/>
    <col min="2" max="2" width="14.7109375" style="87" customWidth="1"/>
    <col min="3" max="3" width="12.85546875" style="87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88" bestFit="1" customWidth="1"/>
    <col min="8" max="9" width="15.42578125" style="88" bestFit="1" customWidth="1"/>
    <col min="10" max="16384" width="9.140625" style="88"/>
  </cols>
  <sheetData>
    <row r="1" spans="1:9" x14ac:dyDescent="0.25">
      <c r="D1" s="18" t="s">
        <v>142</v>
      </c>
    </row>
    <row r="2" spans="1:9" x14ac:dyDescent="0.25">
      <c r="D2" s="18" t="s">
        <v>110</v>
      </c>
    </row>
    <row r="3" spans="1:9" x14ac:dyDescent="0.25">
      <c r="D3" s="5" t="s">
        <v>162</v>
      </c>
    </row>
    <row r="4" spans="1:9" x14ac:dyDescent="0.25">
      <c r="D4" s="18" t="s">
        <v>181</v>
      </c>
    </row>
    <row r="6" spans="1:9" ht="15.75" customHeight="1" x14ac:dyDescent="0.25">
      <c r="A6" s="337" t="s">
        <v>107</v>
      </c>
      <c r="B6" s="337"/>
      <c r="C6" s="337"/>
      <c r="D6" s="337"/>
      <c r="E6" s="337"/>
      <c r="F6" s="337"/>
    </row>
    <row r="7" spans="1:9" ht="32.25" customHeight="1" x14ac:dyDescent="0.25">
      <c r="A7" s="337" t="s">
        <v>148</v>
      </c>
      <c r="B7" s="337"/>
      <c r="C7" s="337"/>
      <c r="D7" s="337"/>
      <c r="E7" s="337"/>
      <c r="F7" s="337"/>
    </row>
    <row r="8" spans="1:9" ht="15.75" customHeight="1" x14ac:dyDescent="0.25">
      <c r="A8" s="337" t="s">
        <v>189</v>
      </c>
      <c r="B8" s="337"/>
      <c r="C8" s="337"/>
      <c r="D8" s="337"/>
      <c r="E8" s="337"/>
      <c r="F8" s="337"/>
    </row>
    <row r="9" spans="1:9" x14ac:dyDescent="0.25">
      <c r="A9" s="89"/>
    </row>
    <row r="10" spans="1:9" x14ac:dyDescent="0.25">
      <c r="A10" s="90" t="s">
        <v>73</v>
      </c>
      <c r="B10" s="90" t="s">
        <v>73</v>
      </c>
      <c r="C10" s="90" t="s">
        <v>73</v>
      </c>
      <c r="D10" s="91" t="s">
        <v>73</v>
      </c>
      <c r="E10" s="90"/>
      <c r="F10" s="90" t="s">
        <v>135</v>
      </c>
    </row>
    <row r="11" spans="1:9" x14ac:dyDescent="0.25">
      <c r="A11" s="338" t="s">
        <v>74</v>
      </c>
      <c r="B11" s="338" t="s">
        <v>108</v>
      </c>
      <c r="C11" s="338" t="s">
        <v>109</v>
      </c>
      <c r="D11" s="339" t="s">
        <v>75</v>
      </c>
      <c r="E11" s="338" t="s">
        <v>3</v>
      </c>
      <c r="F11" s="338"/>
    </row>
    <row r="12" spans="1:9" x14ac:dyDescent="0.25">
      <c r="A12" s="338"/>
      <c r="B12" s="338"/>
      <c r="C12" s="338"/>
      <c r="D12" s="339"/>
      <c r="E12" s="139" t="s">
        <v>159</v>
      </c>
      <c r="F12" s="139" t="s">
        <v>186</v>
      </c>
    </row>
    <row r="13" spans="1:9" ht="63" x14ac:dyDescent="0.25">
      <c r="A13" s="28" t="s">
        <v>136</v>
      </c>
      <c r="B13" s="103">
        <v>6035118</v>
      </c>
      <c r="C13" s="103"/>
      <c r="D13" s="104"/>
      <c r="E13" s="105">
        <f>E15+E17</f>
        <v>39700</v>
      </c>
      <c r="F13" s="105">
        <f>F15+F17</f>
        <v>39800</v>
      </c>
      <c r="G13" s="93"/>
      <c r="H13" s="106"/>
      <c r="I13" s="106"/>
    </row>
    <row r="14" spans="1:9" ht="31.5" customHeight="1" x14ac:dyDescent="0.25">
      <c r="A14" s="45" t="s">
        <v>111</v>
      </c>
      <c r="B14" s="44">
        <v>6035118</v>
      </c>
      <c r="C14" s="44">
        <v>121</v>
      </c>
      <c r="D14" s="107"/>
      <c r="E14" s="108">
        <f>E15</f>
        <v>37000</v>
      </c>
      <c r="F14" s="108">
        <f>F15</f>
        <v>37000</v>
      </c>
      <c r="G14" s="93"/>
      <c r="H14" s="109"/>
      <c r="I14" s="109"/>
    </row>
    <row r="15" spans="1:9" x14ac:dyDescent="0.25">
      <c r="A15" s="45" t="s">
        <v>138</v>
      </c>
      <c r="B15" s="44">
        <v>6035118</v>
      </c>
      <c r="C15" s="44">
        <v>121</v>
      </c>
      <c r="D15" s="107" t="s">
        <v>137</v>
      </c>
      <c r="E15" s="108">
        <v>37000</v>
      </c>
      <c r="F15" s="108">
        <v>37000</v>
      </c>
      <c r="G15" s="93"/>
      <c r="H15" s="106"/>
      <c r="I15" s="106"/>
    </row>
    <row r="16" spans="1:9" ht="47.25" x14ac:dyDescent="0.25">
      <c r="A16" s="45" t="s">
        <v>112</v>
      </c>
      <c r="B16" s="44">
        <v>6035118</v>
      </c>
      <c r="C16" s="44">
        <v>244</v>
      </c>
      <c r="D16" s="107"/>
      <c r="E16" s="27">
        <v>2200</v>
      </c>
      <c r="F16" s="27">
        <f>F17</f>
        <v>2800</v>
      </c>
      <c r="G16" s="93"/>
      <c r="H16" s="106"/>
      <c r="I16" s="106"/>
    </row>
    <row r="17" spans="1:9" x14ac:dyDescent="0.25">
      <c r="A17" s="45" t="s">
        <v>138</v>
      </c>
      <c r="B17" s="44">
        <v>6035118</v>
      </c>
      <c r="C17" s="44">
        <v>244</v>
      </c>
      <c r="D17" s="107" t="s">
        <v>137</v>
      </c>
      <c r="E17" s="27">
        <v>2700</v>
      </c>
      <c r="F17" s="27">
        <v>2800</v>
      </c>
      <c r="G17" s="93"/>
      <c r="H17" s="106"/>
      <c r="I17" s="106"/>
    </row>
    <row r="18" spans="1:9" ht="31.5" x14ac:dyDescent="0.25">
      <c r="A18" s="56" t="s">
        <v>121</v>
      </c>
      <c r="B18" s="110">
        <v>7707001</v>
      </c>
      <c r="C18" s="110"/>
      <c r="D18" s="111"/>
      <c r="E18" s="105">
        <f>E19</f>
        <v>3000</v>
      </c>
      <c r="F18" s="105">
        <f>F19</f>
        <v>3000</v>
      </c>
      <c r="G18" s="93"/>
      <c r="H18" s="106"/>
      <c r="I18" s="106"/>
    </row>
    <row r="19" spans="1:9" x14ac:dyDescent="0.25">
      <c r="A19" s="45" t="s">
        <v>122</v>
      </c>
      <c r="B19" s="46">
        <v>7707001</v>
      </c>
      <c r="C19" s="46">
        <v>870</v>
      </c>
      <c r="D19" s="112"/>
      <c r="E19" s="108">
        <f>E20</f>
        <v>3000</v>
      </c>
      <c r="F19" s="108">
        <f>F20</f>
        <v>3000</v>
      </c>
      <c r="G19" s="93"/>
      <c r="H19" s="106"/>
      <c r="I19" s="106"/>
    </row>
    <row r="20" spans="1:9" x14ac:dyDescent="0.25">
      <c r="A20" s="45" t="s">
        <v>84</v>
      </c>
      <c r="B20" s="46">
        <v>7707001</v>
      </c>
      <c r="C20" s="46">
        <v>870</v>
      </c>
      <c r="D20" s="112" t="s">
        <v>85</v>
      </c>
      <c r="E20" s="108">
        <v>3000</v>
      </c>
      <c r="F20" s="108">
        <v>3000</v>
      </c>
      <c r="G20" s="93"/>
      <c r="H20" s="106"/>
      <c r="I20" s="106"/>
    </row>
    <row r="21" spans="1:9" x14ac:dyDescent="0.25">
      <c r="A21" s="56" t="s">
        <v>113</v>
      </c>
      <c r="B21" s="110">
        <v>7707003</v>
      </c>
      <c r="C21" s="110"/>
      <c r="D21" s="111"/>
      <c r="E21" s="105">
        <f>E22+E24</f>
        <v>262000</v>
      </c>
      <c r="F21" s="105">
        <f>F22+F24</f>
        <v>263000</v>
      </c>
      <c r="G21" s="93"/>
      <c r="H21" s="109"/>
      <c r="I21" s="109"/>
    </row>
    <row r="22" spans="1:9" ht="34.5" customHeight="1" x14ac:dyDescent="0.25">
      <c r="A22" s="45" t="s">
        <v>111</v>
      </c>
      <c r="B22" s="46">
        <v>7707003</v>
      </c>
      <c r="C22" s="46">
        <v>121</v>
      </c>
      <c r="D22" s="112"/>
      <c r="E22" s="108">
        <f>E23</f>
        <v>260000</v>
      </c>
      <c r="F22" s="108">
        <f>F23</f>
        <v>260000</v>
      </c>
      <c r="G22" s="93"/>
      <c r="H22" s="106"/>
      <c r="I22" s="106"/>
    </row>
    <row r="23" spans="1:9" ht="47.25" x14ac:dyDescent="0.25">
      <c r="A23" s="45" t="s">
        <v>114</v>
      </c>
      <c r="B23" s="46">
        <v>7707003</v>
      </c>
      <c r="C23" s="46">
        <v>121</v>
      </c>
      <c r="D23" s="112" t="s">
        <v>79</v>
      </c>
      <c r="E23" s="108">
        <v>260000</v>
      </c>
      <c r="F23" s="108">
        <v>260000</v>
      </c>
      <c r="G23" s="93"/>
      <c r="H23" s="106"/>
      <c r="I23" s="106"/>
    </row>
    <row r="24" spans="1:9" ht="63" x14ac:dyDescent="0.25">
      <c r="A24" s="45" t="s">
        <v>80</v>
      </c>
      <c r="B24" s="46">
        <v>7707003</v>
      </c>
      <c r="C24" s="46">
        <v>122</v>
      </c>
      <c r="D24" s="112" t="s">
        <v>79</v>
      </c>
      <c r="E24" s="108">
        <v>2000</v>
      </c>
      <c r="F24" s="108">
        <v>3000</v>
      </c>
      <c r="G24" s="93"/>
      <c r="H24" s="106"/>
      <c r="I24" s="106"/>
    </row>
    <row r="25" spans="1:9" x14ac:dyDescent="0.25">
      <c r="A25" s="56" t="s">
        <v>115</v>
      </c>
      <c r="B25" s="110">
        <v>7707004</v>
      </c>
      <c r="C25" s="110"/>
      <c r="D25" s="111"/>
      <c r="E25" s="105">
        <f>E26+E29+E31+E33+E36</f>
        <v>1599100</v>
      </c>
      <c r="F25" s="105">
        <f>F26+F29+F31+F33+F36</f>
        <v>1646000</v>
      </c>
      <c r="G25" s="93"/>
      <c r="H25" s="93"/>
      <c r="I25" s="93"/>
    </row>
    <row r="26" spans="1:9" ht="57.75" customHeight="1" x14ac:dyDescent="0.25">
      <c r="A26" s="45" t="s">
        <v>111</v>
      </c>
      <c r="B26" s="46">
        <v>7707004</v>
      </c>
      <c r="C26" s="46">
        <v>121</v>
      </c>
      <c r="D26" s="112"/>
      <c r="E26" s="108">
        <f>E27+E28</f>
        <v>1380000</v>
      </c>
      <c r="F26" s="108">
        <f>F27+F28</f>
        <v>1380000</v>
      </c>
      <c r="G26" s="93"/>
      <c r="H26" s="109"/>
      <c r="I26" s="109"/>
    </row>
    <row r="27" spans="1:9" ht="63" x14ac:dyDescent="0.25">
      <c r="A27" s="45" t="s">
        <v>80</v>
      </c>
      <c r="B27" s="46">
        <v>7707004</v>
      </c>
      <c r="C27" s="46">
        <v>121</v>
      </c>
      <c r="D27" s="112" t="s">
        <v>81</v>
      </c>
      <c r="E27" s="108">
        <v>1380000</v>
      </c>
      <c r="F27" s="108">
        <v>1380000</v>
      </c>
    </row>
    <row r="28" spans="1:9" x14ac:dyDescent="0.25">
      <c r="A28" s="43" t="s">
        <v>90</v>
      </c>
      <c r="B28" s="46">
        <v>7707004</v>
      </c>
      <c r="C28" s="46">
        <v>121</v>
      </c>
      <c r="D28" s="112" t="s">
        <v>91</v>
      </c>
      <c r="E28" s="108"/>
      <c r="F28" s="108"/>
    </row>
    <row r="29" spans="1:9" ht="35.25" customHeight="1" x14ac:dyDescent="0.25">
      <c r="A29" s="45" t="s">
        <v>116</v>
      </c>
      <c r="B29" s="46">
        <v>7707004</v>
      </c>
      <c r="C29" s="46">
        <v>122</v>
      </c>
      <c r="D29" s="112"/>
      <c r="E29" s="108">
        <f>E30</f>
        <v>2000</v>
      </c>
      <c r="F29" s="108">
        <f>F30</f>
        <v>3000</v>
      </c>
    </row>
    <row r="30" spans="1:9" ht="63" x14ac:dyDescent="0.25">
      <c r="A30" s="45" t="s">
        <v>80</v>
      </c>
      <c r="B30" s="46">
        <v>7707004</v>
      </c>
      <c r="C30" s="46">
        <v>122</v>
      </c>
      <c r="D30" s="112" t="s">
        <v>81</v>
      </c>
      <c r="E30" s="108">
        <v>2000</v>
      </c>
      <c r="F30" s="108">
        <v>3000</v>
      </c>
    </row>
    <row r="31" spans="1:9" ht="31.5" x14ac:dyDescent="0.25">
      <c r="A31" s="45" t="s">
        <v>117</v>
      </c>
      <c r="B31" s="46">
        <v>7707004</v>
      </c>
      <c r="C31" s="46">
        <v>242</v>
      </c>
      <c r="D31" s="112"/>
      <c r="E31" s="108">
        <f>E32</f>
        <v>67800</v>
      </c>
      <c r="F31" s="108">
        <f>F32</f>
        <v>111700</v>
      </c>
    </row>
    <row r="32" spans="1:9" ht="63" x14ac:dyDescent="0.25">
      <c r="A32" s="45" t="s">
        <v>80</v>
      </c>
      <c r="B32" s="46">
        <v>7707004</v>
      </c>
      <c r="C32" s="46">
        <v>242</v>
      </c>
      <c r="D32" s="112" t="s">
        <v>81</v>
      </c>
      <c r="E32" s="108">
        <v>67800</v>
      </c>
      <c r="F32" s="108">
        <v>111700</v>
      </c>
    </row>
    <row r="33" spans="1:6" ht="47.25" x14ac:dyDescent="0.25">
      <c r="A33" s="45" t="s">
        <v>112</v>
      </c>
      <c r="B33" s="46">
        <v>7707004</v>
      </c>
      <c r="C33" s="46">
        <v>244</v>
      </c>
      <c r="D33" s="112"/>
      <c r="E33" s="108">
        <f>E34+E35</f>
        <v>147300</v>
      </c>
      <c r="F33" s="108">
        <f>F34+F35</f>
        <v>149300</v>
      </c>
    </row>
    <row r="34" spans="1:6" ht="63" x14ac:dyDescent="0.25">
      <c r="A34" s="45" t="s">
        <v>80</v>
      </c>
      <c r="B34" s="46">
        <v>7707004</v>
      </c>
      <c r="C34" s="46">
        <v>244</v>
      </c>
      <c r="D34" s="112" t="s">
        <v>81</v>
      </c>
      <c r="E34" s="108">
        <v>137300</v>
      </c>
      <c r="F34" s="108">
        <v>139300</v>
      </c>
    </row>
    <row r="35" spans="1:6" ht="47.25" x14ac:dyDescent="0.25">
      <c r="A35" s="45" t="s">
        <v>112</v>
      </c>
      <c r="B35" s="46">
        <v>7707004</v>
      </c>
      <c r="C35" s="46">
        <v>244</v>
      </c>
      <c r="D35" s="112" t="s">
        <v>89</v>
      </c>
      <c r="E35" s="108">
        <v>10000</v>
      </c>
      <c r="F35" s="108">
        <v>10000</v>
      </c>
    </row>
    <row r="36" spans="1:6" x14ac:dyDescent="0.25">
      <c r="A36" s="45" t="s">
        <v>119</v>
      </c>
      <c r="B36" s="46">
        <v>7707004</v>
      </c>
      <c r="C36" s="46">
        <v>852</v>
      </c>
      <c r="D36" s="112"/>
      <c r="E36" s="108">
        <f>E37</f>
        <v>2000</v>
      </c>
      <c r="F36" s="108">
        <f>F37</f>
        <v>2000</v>
      </c>
    </row>
    <row r="37" spans="1:6" ht="63" x14ac:dyDescent="0.25">
      <c r="A37" s="45" t="s">
        <v>80</v>
      </c>
      <c r="B37" s="46">
        <v>7707004</v>
      </c>
      <c r="C37" s="46">
        <v>852</v>
      </c>
      <c r="D37" s="112" t="s">
        <v>81</v>
      </c>
      <c r="E37" s="108">
        <v>2000</v>
      </c>
      <c r="F37" s="108">
        <v>2000</v>
      </c>
    </row>
    <row r="38" spans="1:6" ht="31.5" x14ac:dyDescent="0.25">
      <c r="A38" s="56" t="s">
        <v>118</v>
      </c>
      <c r="B38" s="110">
        <v>7707013</v>
      </c>
      <c r="C38" s="110"/>
      <c r="D38" s="111"/>
      <c r="E38" s="105">
        <f>E39</f>
        <v>9000</v>
      </c>
      <c r="F38" s="105">
        <f>F39</f>
        <v>9000</v>
      </c>
    </row>
    <row r="39" spans="1:6" x14ac:dyDescent="0.25">
      <c r="A39" s="45" t="s">
        <v>22</v>
      </c>
      <c r="B39" s="46">
        <v>7707013</v>
      </c>
      <c r="C39" s="46">
        <v>540</v>
      </c>
      <c r="D39" s="112"/>
      <c r="E39" s="108">
        <f>E40</f>
        <v>9000</v>
      </c>
      <c r="F39" s="108">
        <f>F40</f>
        <v>9000</v>
      </c>
    </row>
    <row r="40" spans="1:6" ht="47.25" x14ac:dyDescent="0.25">
      <c r="A40" s="45" t="s">
        <v>82</v>
      </c>
      <c r="B40" s="46">
        <v>7707013</v>
      </c>
      <c r="C40" s="46">
        <v>540</v>
      </c>
      <c r="D40" s="112" t="s">
        <v>83</v>
      </c>
      <c r="E40" s="108">
        <v>9000</v>
      </c>
      <c r="F40" s="108">
        <v>9000</v>
      </c>
    </row>
    <row r="41" spans="1:6" ht="47.25" x14ac:dyDescent="0.25">
      <c r="A41" s="34" t="s">
        <v>154</v>
      </c>
      <c r="B41" s="36">
        <v>7707801</v>
      </c>
      <c r="C41" s="110"/>
      <c r="D41" s="111"/>
      <c r="E41" s="105">
        <f>E42+E44+E46+E48</f>
        <v>208000</v>
      </c>
      <c r="F41" s="105">
        <f>F42+F44+F46+F48</f>
        <v>208000</v>
      </c>
    </row>
    <row r="42" spans="1:6" ht="47.25" x14ac:dyDescent="0.25">
      <c r="A42" s="45" t="s">
        <v>120</v>
      </c>
      <c r="B42" s="38">
        <v>7707801</v>
      </c>
      <c r="C42" s="46">
        <v>111</v>
      </c>
      <c r="D42" s="112"/>
      <c r="E42" s="108">
        <f>E43</f>
        <v>195000</v>
      </c>
      <c r="F42" s="108">
        <f>F43</f>
        <v>195000</v>
      </c>
    </row>
    <row r="43" spans="1:6" x14ac:dyDescent="0.25">
      <c r="A43" s="45" t="s">
        <v>102</v>
      </c>
      <c r="B43" s="38">
        <v>7707801</v>
      </c>
      <c r="C43" s="46">
        <v>111</v>
      </c>
      <c r="D43" s="112" t="s">
        <v>103</v>
      </c>
      <c r="E43" s="108">
        <v>195000</v>
      </c>
      <c r="F43" s="108">
        <v>195000</v>
      </c>
    </row>
    <row r="44" spans="1:6" x14ac:dyDescent="0.25">
      <c r="A44" s="31" t="s">
        <v>102</v>
      </c>
      <c r="B44" s="38">
        <v>7707801</v>
      </c>
      <c r="C44" s="38">
        <v>122</v>
      </c>
      <c r="D44" s="37" t="s">
        <v>103</v>
      </c>
      <c r="E44" s="40">
        <v>1000</v>
      </c>
      <c r="F44" s="124">
        <v>1000</v>
      </c>
    </row>
    <row r="45" spans="1:6" x14ac:dyDescent="0.25">
      <c r="A45" s="45" t="s">
        <v>102</v>
      </c>
      <c r="B45" s="38">
        <v>7707801</v>
      </c>
      <c r="C45" s="46">
        <v>242</v>
      </c>
      <c r="D45" s="112" t="s">
        <v>103</v>
      </c>
      <c r="E45" s="108"/>
      <c r="F45" s="108"/>
    </row>
    <row r="46" spans="1:6" ht="47.25" x14ac:dyDescent="0.25">
      <c r="A46" s="45" t="s">
        <v>112</v>
      </c>
      <c r="B46" s="38">
        <v>7707801</v>
      </c>
      <c r="C46" s="46">
        <v>244</v>
      </c>
      <c r="D46" s="112"/>
      <c r="E46" s="108">
        <f>E47</f>
        <v>12000</v>
      </c>
      <c r="F46" s="108">
        <f>F47</f>
        <v>12000</v>
      </c>
    </row>
    <row r="47" spans="1:6" x14ac:dyDescent="0.25">
      <c r="A47" s="45" t="s">
        <v>102</v>
      </c>
      <c r="B47" s="38">
        <v>7707801</v>
      </c>
      <c r="C47" s="46">
        <v>244</v>
      </c>
      <c r="D47" s="112" t="s">
        <v>103</v>
      </c>
      <c r="E47" s="108">
        <v>12000</v>
      </c>
      <c r="F47" s="108">
        <v>12000</v>
      </c>
    </row>
    <row r="48" spans="1:6" x14ac:dyDescent="0.25">
      <c r="A48" s="45" t="s">
        <v>119</v>
      </c>
      <c r="B48" s="38">
        <v>7707801</v>
      </c>
      <c r="C48" s="46">
        <v>852</v>
      </c>
      <c r="D48" s="112"/>
      <c r="E48" s="108">
        <f>E49</f>
        <v>0</v>
      </c>
      <c r="F48" s="108">
        <f>F49</f>
        <v>0</v>
      </c>
    </row>
    <row r="49" spans="1:6" x14ac:dyDescent="0.25">
      <c r="A49" s="45" t="s">
        <v>102</v>
      </c>
      <c r="B49" s="38">
        <v>7707801</v>
      </c>
      <c r="C49" s="46">
        <v>852</v>
      </c>
      <c r="D49" s="112" t="s">
        <v>103</v>
      </c>
      <c r="E49" s="108"/>
      <c r="F49" s="108"/>
    </row>
    <row r="50" spans="1:6" ht="47.25" x14ac:dyDescent="0.25">
      <c r="A50" s="34" t="s">
        <v>152</v>
      </c>
      <c r="B50" s="36">
        <v>7707802</v>
      </c>
      <c r="C50" s="46"/>
      <c r="D50" s="112"/>
      <c r="E50" s="105">
        <f>E51+E54</f>
        <v>132000</v>
      </c>
      <c r="F50" s="105">
        <f>F51+F54</f>
        <v>132000</v>
      </c>
    </row>
    <row r="51" spans="1:6" ht="47.25" x14ac:dyDescent="0.25">
      <c r="A51" s="31" t="s">
        <v>120</v>
      </c>
      <c r="B51" s="36">
        <v>7707802</v>
      </c>
      <c r="C51" s="46">
        <v>111</v>
      </c>
      <c r="D51" s="112"/>
      <c r="E51" s="108">
        <f>E52</f>
        <v>130000</v>
      </c>
      <c r="F51" s="108">
        <f>F52</f>
        <v>130000</v>
      </c>
    </row>
    <row r="52" spans="1:6" x14ac:dyDescent="0.25">
      <c r="A52" s="31" t="s">
        <v>153</v>
      </c>
      <c r="B52" s="36">
        <v>7707802</v>
      </c>
      <c r="C52" s="46">
        <v>111</v>
      </c>
      <c r="D52" s="112" t="s">
        <v>103</v>
      </c>
      <c r="E52" s="108">
        <v>130000</v>
      </c>
      <c r="F52" s="108">
        <v>130000</v>
      </c>
    </row>
    <row r="53" spans="1:6" ht="47.25" x14ac:dyDescent="0.25">
      <c r="A53" s="31" t="s">
        <v>112</v>
      </c>
      <c r="B53" s="36">
        <v>7707802</v>
      </c>
      <c r="C53" s="46">
        <v>244</v>
      </c>
      <c r="D53" s="112"/>
      <c r="E53" s="108">
        <f>E54</f>
        <v>2000</v>
      </c>
      <c r="F53" s="108">
        <f>F54</f>
        <v>2000</v>
      </c>
    </row>
    <row r="54" spans="1:6" x14ac:dyDescent="0.25">
      <c r="A54" s="31" t="s">
        <v>153</v>
      </c>
      <c r="B54" s="36">
        <v>7707802</v>
      </c>
      <c r="C54" s="46">
        <v>244</v>
      </c>
      <c r="D54" s="112" t="s">
        <v>103</v>
      </c>
      <c r="E54" s="108">
        <v>2000</v>
      </c>
      <c r="F54" s="108">
        <v>2000</v>
      </c>
    </row>
    <row r="55" spans="1:6" ht="47.25" x14ac:dyDescent="0.25">
      <c r="A55" s="56" t="s">
        <v>123</v>
      </c>
      <c r="B55" s="110">
        <v>7707032</v>
      </c>
      <c r="C55" s="110"/>
      <c r="D55" s="111"/>
      <c r="E55" s="105">
        <f>E56</f>
        <v>21000</v>
      </c>
      <c r="F55" s="105">
        <f>F56</f>
        <v>48000</v>
      </c>
    </row>
    <row r="56" spans="1:6" ht="47.25" x14ac:dyDescent="0.25">
      <c r="A56" s="45" t="s">
        <v>112</v>
      </c>
      <c r="B56" s="46">
        <v>7707032</v>
      </c>
      <c r="C56" s="46">
        <v>244</v>
      </c>
      <c r="D56" s="112"/>
      <c r="E56" s="108">
        <f>E57</f>
        <v>21000</v>
      </c>
      <c r="F56" s="108">
        <f>F57</f>
        <v>48000</v>
      </c>
    </row>
    <row r="57" spans="1:6" ht="47.25" x14ac:dyDescent="0.25">
      <c r="A57" s="45" t="s">
        <v>88</v>
      </c>
      <c r="B57" s="46">
        <v>7707032</v>
      </c>
      <c r="C57" s="46">
        <v>244</v>
      </c>
      <c r="D57" s="112" t="s">
        <v>91</v>
      </c>
      <c r="E57" s="108">
        <v>21000</v>
      </c>
      <c r="F57" s="108">
        <v>48000</v>
      </c>
    </row>
    <row r="58" spans="1:6" ht="47.25" x14ac:dyDescent="0.25">
      <c r="A58" s="34" t="s">
        <v>123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 x14ac:dyDescent="0.25">
      <c r="A59" s="31" t="s">
        <v>112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 x14ac:dyDescent="0.25">
      <c r="A60" s="31" t="s">
        <v>88</v>
      </c>
      <c r="B60" s="38">
        <v>7707033</v>
      </c>
      <c r="C60" s="38">
        <v>244</v>
      </c>
      <c r="D60" s="37" t="s">
        <v>89</v>
      </c>
      <c r="E60" s="40">
        <v>10800</v>
      </c>
      <c r="F60" s="40">
        <v>10800</v>
      </c>
    </row>
    <row r="61" spans="1:6" ht="31.5" x14ac:dyDescent="0.25">
      <c r="A61" s="56" t="s">
        <v>124</v>
      </c>
      <c r="B61" s="110">
        <v>7707501</v>
      </c>
      <c r="C61" s="110"/>
      <c r="D61" s="111"/>
      <c r="E61" s="105">
        <f>E62</f>
        <v>5000</v>
      </c>
      <c r="F61" s="105">
        <f>F62</f>
        <v>5000</v>
      </c>
    </row>
    <row r="62" spans="1:6" ht="47.25" x14ac:dyDescent="0.25">
      <c r="A62" s="45" t="s">
        <v>112</v>
      </c>
      <c r="B62" s="46">
        <v>7707501</v>
      </c>
      <c r="C62" s="46">
        <v>244</v>
      </c>
      <c r="D62" s="112"/>
      <c r="E62" s="108">
        <f>E63</f>
        <v>5000</v>
      </c>
      <c r="F62" s="108">
        <f>F63</f>
        <v>5000</v>
      </c>
    </row>
    <row r="63" spans="1:6" x14ac:dyDescent="0.25">
      <c r="A63" s="45" t="s">
        <v>105</v>
      </c>
      <c r="B63" s="46">
        <v>7707501</v>
      </c>
      <c r="C63" s="46">
        <v>244</v>
      </c>
      <c r="D63" s="112" t="s">
        <v>106</v>
      </c>
      <c r="E63" s="108">
        <v>5000</v>
      </c>
      <c r="F63" s="108">
        <v>5000</v>
      </c>
    </row>
    <row r="64" spans="1:6" ht="31.5" x14ac:dyDescent="0.25">
      <c r="A64" s="113" t="s">
        <v>127</v>
      </c>
      <c r="B64" s="103">
        <v>7707502</v>
      </c>
      <c r="C64" s="110"/>
      <c r="D64" s="111"/>
      <c r="E64" s="105">
        <f>E65+E67</f>
        <v>160800</v>
      </c>
      <c r="F64" s="105">
        <f>F65+F67</f>
        <v>170000</v>
      </c>
    </row>
    <row r="65" spans="1:6" ht="47.25" x14ac:dyDescent="0.25">
      <c r="A65" s="45" t="s">
        <v>112</v>
      </c>
      <c r="B65" s="46">
        <v>7707502</v>
      </c>
      <c r="C65" s="46">
        <v>244</v>
      </c>
      <c r="D65" s="112"/>
      <c r="E65" s="108">
        <f>E66</f>
        <v>150800</v>
      </c>
      <c r="F65" s="108">
        <f>F66</f>
        <v>125000</v>
      </c>
    </row>
    <row r="66" spans="1:6" x14ac:dyDescent="0.25">
      <c r="A66" s="45" t="s">
        <v>94</v>
      </c>
      <c r="B66" s="46">
        <v>7707502</v>
      </c>
      <c r="C66" s="46">
        <v>244</v>
      </c>
      <c r="D66" s="112" t="s">
        <v>95</v>
      </c>
      <c r="E66" s="108">
        <v>150800</v>
      </c>
      <c r="F66" s="108">
        <v>125000</v>
      </c>
    </row>
    <row r="67" spans="1:6" ht="47.25" x14ac:dyDescent="0.25">
      <c r="A67" s="31" t="s">
        <v>112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 x14ac:dyDescent="0.25">
      <c r="A68" s="31" t="s">
        <v>105</v>
      </c>
      <c r="B68" s="38">
        <v>7707502</v>
      </c>
      <c r="C68" s="38">
        <v>244</v>
      </c>
      <c r="D68" s="37" t="s">
        <v>106</v>
      </c>
      <c r="E68" s="40">
        <v>10000</v>
      </c>
      <c r="F68" s="40">
        <v>45000</v>
      </c>
    </row>
    <row r="69" spans="1:6" ht="31.5" x14ac:dyDescent="0.25">
      <c r="A69" s="92" t="s">
        <v>169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 x14ac:dyDescent="0.25">
      <c r="A70" s="31" t="s">
        <v>112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 x14ac:dyDescent="0.25">
      <c r="A71" s="31" t="s">
        <v>105</v>
      </c>
      <c r="B71" s="38">
        <v>7707503</v>
      </c>
      <c r="C71" s="38">
        <v>244</v>
      </c>
      <c r="D71" s="37" t="s">
        <v>106</v>
      </c>
      <c r="E71" s="40">
        <v>1000</v>
      </c>
      <c r="F71" s="40">
        <v>2000</v>
      </c>
    </row>
    <row r="72" spans="1:6" ht="31.5" x14ac:dyDescent="0.25">
      <c r="A72" s="92" t="s">
        <v>170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 x14ac:dyDescent="0.25">
      <c r="A73" s="31" t="s">
        <v>112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 x14ac:dyDescent="0.25">
      <c r="A74" s="31" t="s">
        <v>105</v>
      </c>
      <c r="B74" s="38">
        <v>7707504</v>
      </c>
      <c r="C74" s="38">
        <v>244</v>
      </c>
      <c r="D74" s="37" t="s">
        <v>106</v>
      </c>
      <c r="E74" s="40">
        <v>1000</v>
      </c>
      <c r="F74" s="40">
        <v>2000</v>
      </c>
    </row>
    <row r="75" spans="1:6" ht="31.5" x14ac:dyDescent="0.25">
      <c r="A75" s="34" t="s">
        <v>126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 x14ac:dyDescent="0.25">
      <c r="A76" s="31" t="s">
        <v>112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 x14ac:dyDescent="0.25">
      <c r="A77" s="31" t="s">
        <v>105</v>
      </c>
      <c r="B77" s="38">
        <v>7707505</v>
      </c>
      <c r="C77" s="38">
        <v>244</v>
      </c>
      <c r="D77" s="37" t="s">
        <v>106</v>
      </c>
      <c r="E77" s="40">
        <v>28000</v>
      </c>
      <c r="F77" s="40">
        <v>44000</v>
      </c>
    </row>
    <row r="78" spans="1:6" s="98" customFormat="1" ht="31.5" x14ac:dyDescent="0.25">
      <c r="A78" s="94" t="s">
        <v>173</v>
      </c>
      <c r="B78" s="95">
        <v>7708022</v>
      </c>
      <c r="C78" s="95"/>
      <c r="D78" s="96"/>
      <c r="E78" s="97">
        <f>E79</f>
        <v>30000</v>
      </c>
      <c r="F78" s="97">
        <f>F79</f>
        <v>30000</v>
      </c>
    </row>
    <row r="79" spans="1:6" ht="34.5" customHeight="1" x14ac:dyDescent="0.25">
      <c r="A79" s="99" t="s">
        <v>172</v>
      </c>
      <c r="B79" s="100">
        <v>7708022</v>
      </c>
      <c r="C79" s="100">
        <v>321</v>
      </c>
      <c r="D79" s="101"/>
      <c r="E79" s="102">
        <f>E80</f>
        <v>30000</v>
      </c>
      <c r="F79" s="102">
        <f>F80</f>
        <v>30000</v>
      </c>
    </row>
    <row r="80" spans="1:6" x14ac:dyDescent="0.25">
      <c r="A80" s="99" t="s">
        <v>168</v>
      </c>
      <c r="B80" s="100">
        <v>7708022</v>
      </c>
      <c r="C80" s="100">
        <v>321</v>
      </c>
      <c r="D80" s="101" t="s">
        <v>171</v>
      </c>
      <c r="E80" s="102">
        <v>30000</v>
      </c>
      <c r="F80" s="102">
        <v>30000</v>
      </c>
    </row>
    <row r="81" spans="1:6" ht="31.5" x14ac:dyDescent="0.25">
      <c r="A81" s="34" t="s">
        <v>176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 x14ac:dyDescent="0.25">
      <c r="A82" s="31" t="s">
        <v>179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 x14ac:dyDescent="0.25">
      <c r="A83" s="31" t="s">
        <v>180</v>
      </c>
      <c r="B83" s="38">
        <v>7709006</v>
      </c>
      <c r="C83" s="38">
        <v>880</v>
      </c>
      <c r="D83" s="37" t="s">
        <v>177</v>
      </c>
      <c r="E83" s="40">
        <v>95000</v>
      </c>
      <c r="F83" s="40">
        <v>0</v>
      </c>
    </row>
    <row r="84" spans="1:6" ht="72" x14ac:dyDescent="0.25">
      <c r="A84" s="123" t="s">
        <v>184</v>
      </c>
      <c r="B84" s="36" t="s">
        <v>183</v>
      </c>
      <c r="C84" s="36"/>
      <c r="D84" s="35"/>
      <c r="E84" s="42">
        <f>E85</f>
        <v>700</v>
      </c>
      <c r="F84" s="42">
        <f>F85</f>
        <v>700</v>
      </c>
    </row>
    <row r="85" spans="1:6" ht="47.25" x14ac:dyDescent="0.25">
      <c r="A85" s="31" t="s">
        <v>112</v>
      </c>
      <c r="B85" s="38" t="s">
        <v>183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 x14ac:dyDescent="0.25">
      <c r="A86" s="31" t="s">
        <v>175</v>
      </c>
      <c r="B86" s="38" t="s">
        <v>183</v>
      </c>
      <c r="C86" s="38">
        <v>244</v>
      </c>
      <c r="D86" s="37" t="s">
        <v>182</v>
      </c>
      <c r="E86" s="40">
        <v>700</v>
      </c>
      <c r="F86" s="40">
        <v>700</v>
      </c>
    </row>
    <row r="87" spans="1:6" x14ac:dyDescent="0.25">
      <c r="A87" s="56" t="s">
        <v>104</v>
      </c>
      <c r="B87" s="110"/>
      <c r="C87" s="110"/>
      <c r="D87" s="111"/>
      <c r="E87" s="105">
        <f>E13+E18+E21+E25+E38+E41+E50+E55+E58+E61+E64+E69+E72+E75+E78+E81+E84</f>
        <v>2606100</v>
      </c>
      <c r="F87" s="105">
        <f>F13+F18+F21+F25+F38+F41+F50+F55+F58+F61+F64+F69+F72+F75+F78+F84</f>
        <v>2613300</v>
      </c>
    </row>
    <row r="88" spans="1:6" x14ac:dyDescent="0.25">
      <c r="E88" s="114"/>
      <c r="F88" s="115"/>
    </row>
    <row r="89" spans="1:6" ht="18.75" x14ac:dyDescent="0.3">
      <c r="A89" s="1" t="s">
        <v>160</v>
      </c>
      <c r="E89" s="1"/>
      <c r="F89" s="2" t="s">
        <v>165</v>
      </c>
    </row>
    <row r="92" spans="1:6" x14ac:dyDescent="0.25">
      <c r="E92" s="26"/>
      <c r="F92" s="26"/>
    </row>
    <row r="93" spans="1:6" x14ac:dyDescent="0.25">
      <c r="E93" s="26"/>
      <c r="F93" s="26"/>
    </row>
    <row r="94" spans="1:6" x14ac:dyDescent="0.25">
      <c r="E94" s="26"/>
      <c r="F94" s="26"/>
    </row>
    <row r="95" spans="1:6" x14ac:dyDescent="0.25">
      <c r="E95" s="26"/>
      <c r="F95" s="26"/>
    </row>
    <row r="96" spans="1:6" x14ac:dyDescent="0.25">
      <c r="E96" s="26"/>
    </row>
    <row r="98" spans="5:6" x14ac:dyDescent="0.25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1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15"/>
  <sheetViews>
    <sheetView tabSelected="1" zoomScale="75" zoomScaleNormal="75" workbookViewId="0">
      <selection activeCell="F19" sqref="F19"/>
    </sheetView>
  </sheetViews>
  <sheetFormatPr defaultRowHeight="15.75" x14ac:dyDescent="0.25"/>
  <cols>
    <col min="1" max="1" width="5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17.42578125" style="19" hidden="1" customWidth="1"/>
    <col min="8" max="8" width="17.28515625" style="15" hidden="1" customWidth="1"/>
  </cols>
  <sheetData>
    <row r="1" spans="1:15" x14ac:dyDescent="0.25">
      <c r="D1" s="310" t="s">
        <v>450</v>
      </c>
    </row>
    <row r="2" spans="1:15" x14ac:dyDescent="0.25">
      <c r="A2" s="318"/>
      <c r="D2" s="340" t="s">
        <v>472</v>
      </c>
      <c r="E2" s="340"/>
      <c r="F2" s="340"/>
      <c r="G2" s="18"/>
      <c r="H2" s="18"/>
      <c r="I2" s="18"/>
      <c r="J2" s="18"/>
      <c r="K2" s="18"/>
    </row>
    <row r="3" spans="1:15" x14ac:dyDescent="0.25">
      <c r="C3" s="345" t="s">
        <v>421</v>
      </c>
      <c r="D3" s="345"/>
      <c r="E3" s="345"/>
      <c r="F3" s="345"/>
      <c r="G3" s="345"/>
      <c r="H3" s="345"/>
      <c r="I3" s="345"/>
    </row>
    <row r="4" spans="1:15" x14ac:dyDescent="0.25">
      <c r="A4" s="308" t="s">
        <v>443</v>
      </c>
      <c r="C4" s="346" t="s">
        <v>457</v>
      </c>
      <c r="D4" s="346"/>
      <c r="E4" s="346"/>
      <c r="F4" s="346"/>
      <c r="G4" s="151"/>
    </row>
    <row r="5" spans="1:15" x14ac:dyDescent="0.25">
      <c r="D5" s="18"/>
      <c r="E5" s="18"/>
      <c r="F5" s="18"/>
      <c r="G5" s="18"/>
    </row>
    <row r="6" spans="1:15" x14ac:dyDescent="0.25">
      <c r="A6" s="331"/>
      <c r="B6" s="331"/>
      <c r="C6" s="332"/>
      <c r="D6" s="332"/>
      <c r="E6" s="332"/>
      <c r="F6" s="332"/>
      <c r="G6" s="332"/>
      <c r="H6" s="332"/>
    </row>
    <row r="7" spans="1:15" ht="94.5" customHeight="1" x14ac:dyDescent="0.25">
      <c r="A7" s="331" t="s">
        <v>458</v>
      </c>
      <c r="B7" s="331"/>
      <c r="C7" s="331"/>
      <c r="D7" s="331"/>
      <c r="E7" s="331"/>
      <c r="F7" s="331"/>
      <c r="G7" s="331"/>
      <c r="H7" s="331"/>
    </row>
    <row r="8" spans="1:15" x14ac:dyDescent="0.25">
      <c r="A8" s="8" t="s">
        <v>73</v>
      </c>
      <c r="B8" s="8" t="s">
        <v>73</v>
      </c>
      <c r="C8" s="8" t="s">
        <v>73</v>
      </c>
      <c r="D8" s="20" t="s">
        <v>73</v>
      </c>
      <c r="E8" s="20" t="s">
        <v>73</v>
      </c>
      <c r="F8" s="20"/>
      <c r="G8" s="20"/>
      <c r="H8" s="8"/>
    </row>
    <row r="9" spans="1:15" ht="15" x14ac:dyDescent="0.25">
      <c r="A9" s="341" t="s">
        <v>74</v>
      </c>
      <c r="B9" s="342" t="s">
        <v>144</v>
      </c>
      <c r="C9" s="341" t="s">
        <v>75</v>
      </c>
      <c r="D9" s="341" t="s">
        <v>108</v>
      </c>
      <c r="E9" s="341" t="s">
        <v>109</v>
      </c>
      <c r="F9" s="343" t="s">
        <v>444</v>
      </c>
      <c r="G9" s="343" t="s">
        <v>369</v>
      </c>
      <c r="H9" s="343" t="s">
        <v>369</v>
      </c>
    </row>
    <row r="10" spans="1:15" ht="15" x14ac:dyDescent="0.25">
      <c r="A10" s="341"/>
      <c r="B10" s="342"/>
      <c r="C10" s="341"/>
      <c r="D10" s="341"/>
      <c r="E10" s="341"/>
      <c r="F10" s="344"/>
      <c r="G10" s="344"/>
      <c r="H10" s="344"/>
    </row>
    <row r="11" spans="1:15" ht="31.5" x14ac:dyDescent="0.25">
      <c r="A11" s="319" t="s">
        <v>423</v>
      </c>
      <c r="B11" s="291" t="s">
        <v>422</v>
      </c>
      <c r="C11" s="291"/>
      <c r="D11" s="291"/>
      <c r="E11" s="291"/>
      <c r="F11" s="307">
        <v>16781224.489999998</v>
      </c>
      <c r="G11" s="292">
        <f>G12+G51+G76+G94+G105+G120+G145+G177+G247+G228</f>
        <v>5249609.21</v>
      </c>
      <c r="H11" s="292">
        <f>H12+H51+H76+H94+H105+H120+H145+H177+H247+H228</f>
        <v>5249609.21</v>
      </c>
    </row>
    <row r="12" spans="1:15" x14ac:dyDescent="0.25">
      <c r="A12" s="290" t="s">
        <v>303</v>
      </c>
      <c r="B12" s="291" t="s">
        <v>422</v>
      </c>
      <c r="C12" s="291" t="s">
        <v>77</v>
      </c>
      <c r="D12" s="291"/>
      <c r="E12" s="291"/>
      <c r="F12" s="322">
        <v>6978502.9699999997</v>
      </c>
      <c r="G12" s="292">
        <f>G13+G19+G33+G43+G46</f>
        <v>4391623.87</v>
      </c>
      <c r="H12" s="292">
        <f>H13+H19+H33+H43+H46</f>
        <v>4391623.87</v>
      </c>
    </row>
    <row r="13" spans="1:15" ht="47.25" x14ac:dyDescent="0.25">
      <c r="A13" s="153" t="s">
        <v>78</v>
      </c>
      <c r="B13" s="291" t="s">
        <v>422</v>
      </c>
      <c r="C13" s="291" t="s">
        <v>79</v>
      </c>
      <c r="D13" s="291"/>
      <c r="E13" s="291"/>
      <c r="F13" s="322">
        <f>F15</f>
        <v>1024733.68</v>
      </c>
      <c r="G13" s="292">
        <f>G15</f>
        <v>601370</v>
      </c>
      <c r="H13" s="292">
        <f>H15</f>
        <v>601370</v>
      </c>
      <c r="J13" t="s">
        <v>445</v>
      </c>
      <c r="O13" s="320"/>
    </row>
    <row r="14" spans="1:15" ht="31.5" x14ac:dyDescent="0.25">
      <c r="A14" s="290" t="s">
        <v>219</v>
      </c>
      <c r="B14" s="291" t="s">
        <v>422</v>
      </c>
      <c r="C14" s="291" t="s">
        <v>79</v>
      </c>
      <c r="D14" s="291" t="s">
        <v>220</v>
      </c>
      <c r="E14" s="291"/>
      <c r="F14" s="322">
        <v>1024733.68</v>
      </c>
      <c r="G14" s="292">
        <f>G15</f>
        <v>601370</v>
      </c>
      <c r="H14" s="292">
        <f>H15</f>
        <v>601370</v>
      </c>
    </row>
    <row r="15" spans="1:15" ht="45.6" customHeight="1" x14ac:dyDescent="0.25">
      <c r="A15" s="149" t="s">
        <v>304</v>
      </c>
      <c r="B15" s="301" t="s">
        <v>422</v>
      </c>
      <c r="C15" s="293" t="s">
        <v>79</v>
      </c>
      <c r="D15" s="293" t="s">
        <v>221</v>
      </c>
      <c r="E15" s="293" t="s">
        <v>305</v>
      </c>
      <c r="F15" s="317">
        <f>F16+F17+F18</f>
        <v>1024733.68</v>
      </c>
      <c r="G15" s="294">
        <f>G16+G17+G18</f>
        <v>601370</v>
      </c>
      <c r="H15" s="294">
        <f>H16+H17+H18</f>
        <v>601370</v>
      </c>
    </row>
    <row r="16" spans="1:15" ht="34.5" customHeight="1" x14ac:dyDescent="0.25">
      <c r="A16" s="149" t="s">
        <v>306</v>
      </c>
      <c r="B16" s="301" t="s">
        <v>422</v>
      </c>
      <c r="C16" s="293" t="s">
        <v>79</v>
      </c>
      <c r="D16" s="293" t="s">
        <v>221</v>
      </c>
      <c r="E16" s="293" t="s">
        <v>307</v>
      </c>
      <c r="F16" s="317">
        <v>787045.68</v>
      </c>
      <c r="G16" s="294">
        <v>455070</v>
      </c>
      <c r="H16" s="294">
        <v>455070</v>
      </c>
    </row>
    <row r="17" spans="1:8" ht="47.25" x14ac:dyDescent="0.25">
      <c r="A17" s="149" t="s">
        <v>116</v>
      </c>
      <c r="B17" s="301" t="s">
        <v>422</v>
      </c>
      <c r="C17" s="293" t="s">
        <v>79</v>
      </c>
      <c r="D17" s="293" t="s">
        <v>424</v>
      </c>
      <c r="E17" s="293" t="s">
        <v>308</v>
      </c>
      <c r="F17" s="317">
        <v>0</v>
      </c>
      <c r="G17" s="294">
        <v>9000</v>
      </c>
      <c r="H17" s="294">
        <v>9000</v>
      </c>
    </row>
    <row r="18" spans="1:8" ht="63" x14ac:dyDescent="0.25">
      <c r="A18" s="149" t="s">
        <v>195</v>
      </c>
      <c r="B18" s="301" t="s">
        <v>422</v>
      </c>
      <c r="C18" s="293" t="s">
        <v>79</v>
      </c>
      <c r="D18" s="293" t="s">
        <v>221</v>
      </c>
      <c r="E18" s="293" t="s">
        <v>309</v>
      </c>
      <c r="F18" s="317">
        <v>237688</v>
      </c>
      <c r="G18" s="294">
        <v>137300</v>
      </c>
      <c r="H18" s="294">
        <v>137300</v>
      </c>
    </row>
    <row r="19" spans="1:8" ht="66" customHeight="1" x14ac:dyDescent="0.25">
      <c r="A19" s="153" t="s">
        <v>80</v>
      </c>
      <c r="B19" s="291" t="s">
        <v>422</v>
      </c>
      <c r="C19" s="295" t="s">
        <v>81</v>
      </c>
      <c r="D19" s="295"/>
      <c r="E19" s="295"/>
      <c r="F19" s="296">
        <f>F21+F26+F29</f>
        <v>4950855.29</v>
      </c>
      <c r="G19" s="296">
        <f>G21+G26+G29</f>
        <v>3042303.95</v>
      </c>
      <c r="H19" s="296">
        <f>H21+H26+H29</f>
        <v>3042303.95</v>
      </c>
    </row>
    <row r="20" spans="1:8" ht="36.75" customHeight="1" x14ac:dyDescent="0.25">
      <c r="A20" s="290" t="s">
        <v>219</v>
      </c>
      <c r="B20" s="291" t="s">
        <v>422</v>
      </c>
      <c r="C20" s="295" t="s">
        <v>81</v>
      </c>
      <c r="D20" s="295" t="s">
        <v>220</v>
      </c>
      <c r="E20" s="295"/>
      <c r="F20" s="296">
        <f>F21+F26+F29</f>
        <v>4950855.29</v>
      </c>
      <c r="G20" s="296">
        <f>G21+G26+G29</f>
        <v>3042303.95</v>
      </c>
      <c r="H20" s="296">
        <f>H21+H26+H29</f>
        <v>3042303.95</v>
      </c>
    </row>
    <row r="21" spans="1:8" ht="31.5" x14ac:dyDescent="0.25">
      <c r="A21" s="149" t="s">
        <v>304</v>
      </c>
      <c r="B21" s="301" t="s">
        <v>422</v>
      </c>
      <c r="C21" s="293" t="s">
        <v>81</v>
      </c>
      <c r="D21" s="293" t="s">
        <v>222</v>
      </c>
      <c r="E21" s="293" t="s">
        <v>305</v>
      </c>
      <c r="F21" s="294">
        <v>4237870</v>
      </c>
      <c r="G21" s="294">
        <f>G23+G24+G25</f>
        <v>2672703.9500000002</v>
      </c>
      <c r="H21" s="294">
        <f>H23+H24+H25</f>
        <v>2672703.9500000002</v>
      </c>
    </row>
    <row r="22" spans="1:8" ht="31.5" hidden="1" customHeight="1" x14ac:dyDescent="0.25">
      <c r="A22" s="149" t="s">
        <v>306</v>
      </c>
      <c r="B22" s="301" t="s">
        <v>422</v>
      </c>
      <c r="C22" s="293" t="s">
        <v>81</v>
      </c>
      <c r="D22" s="293" t="s">
        <v>222</v>
      </c>
      <c r="E22" s="293" t="s">
        <v>307</v>
      </c>
      <c r="F22" s="294">
        <v>1800000</v>
      </c>
      <c r="G22" s="294">
        <v>1800000</v>
      </c>
      <c r="H22" s="294">
        <v>1800000</v>
      </c>
    </row>
    <row r="23" spans="1:8" ht="33.75" customHeight="1" x14ac:dyDescent="0.25">
      <c r="A23" s="149" t="s">
        <v>306</v>
      </c>
      <c r="B23" s="301" t="s">
        <v>422</v>
      </c>
      <c r="C23" s="293" t="s">
        <v>81</v>
      </c>
      <c r="D23" s="293" t="s">
        <v>222</v>
      </c>
      <c r="E23" s="293" t="s">
        <v>307</v>
      </c>
      <c r="F23" s="294">
        <v>3256006</v>
      </c>
      <c r="G23" s="294">
        <v>2052703.95</v>
      </c>
      <c r="H23" s="294">
        <v>2052703.95</v>
      </c>
    </row>
    <row r="24" spans="1:8" ht="47.25" hidden="1" x14ac:dyDescent="0.25">
      <c r="A24" s="149" t="s">
        <v>116</v>
      </c>
      <c r="B24" s="301" t="s">
        <v>422</v>
      </c>
      <c r="C24" s="293" t="s">
        <v>81</v>
      </c>
      <c r="D24" s="293" t="s">
        <v>223</v>
      </c>
      <c r="E24" s="293" t="s">
        <v>308</v>
      </c>
      <c r="F24" s="294">
        <v>0</v>
      </c>
      <c r="G24" s="294">
        <v>11000</v>
      </c>
      <c r="H24" s="294">
        <v>11000</v>
      </c>
    </row>
    <row r="25" spans="1:8" ht="54.75" customHeight="1" x14ac:dyDescent="0.25">
      <c r="A25" s="149" t="s">
        <v>195</v>
      </c>
      <c r="B25" s="301" t="s">
        <v>422</v>
      </c>
      <c r="C25" s="293" t="s">
        <v>81</v>
      </c>
      <c r="D25" s="293" t="s">
        <v>222</v>
      </c>
      <c r="E25" s="293" t="s">
        <v>309</v>
      </c>
      <c r="F25" s="294">
        <v>981864</v>
      </c>
      <c r="G25" s="294">
        <v>609000</v>
      </c>
      <c r="H25" s="294">
        <v>609000</v>
      </c>
    </row>
    <row r="26" spans="1:8" ht="31.5" customHeight="1" x14ac:dyDescent="0.25">
      <c r="A26" s="149" t="s">
        <v>216</v>
      </c>
      <c r="B26" s="301" t="s">
        <v>422</v>
      </c>
      <c r="C26" s="293" t="s">
        <v>81</v>
      </c>
      <c r="D26" s="293" t="s">
        <v>223</v>
      </c>
      <c r="E26" s="293" t="s">
        <v>218</v>
      </c>
      <c r="F26" s="294">
        <v>699985.29</v>
      </c>
      <c r="G26" s="294">
        <f>G27</f>
        <v>310600</v>
      </c>
      <c r="H26" s="294">
        <f>H27</f>
        <v>310600</v>
      </c>
    </row>
    <row r="27" spans="1:8" s="131" customFormat="1" ht="24.6" customHeight="1" x14ac:dyDescent="0.25">
      <c r="A27" s="149" t="s">
        <v>373</v>
      </c>
      <c r="B27" s="301" t="s">
        <v>422</v>
      </c>
      <c r="C27" s="293" t="s">
        <v>81</v>
      </c>
      <c r="D27" s="293" t="s">
        <v>223</v>
      </c>
      <c r="E27" s="293" t="s">
        <v>312</v>
      </c>
      <c r="F27" s="294">
        <v>367219.99</v>
      </c>
      <c r="G27" s="294">
        <v>310600</v>
      </c>
      <c r="H27" s="294">
        <v>310600</v>
      </c>
    </row>
    <row r="28" spans="1:8" s="131" customFormat="1" ht="24.6" customHeight="1" x14ac:dyDescent="0.25">
      <c r="A28" s="149" t="s">
        <v>426</v>
      </c>
      <c r="B28" s="301" t="s">
        <v>422</v>
      </c>
      <c r="C28" s="293" t="s">
        <v>81</v>
      </c>
      <c r="D28" s="293" t="s">
        <v>223</v>
      </c>
      <c r="E28" s="293" t="s">
        <v>425</v>
      </c>
      <c r="F28" s="294">
        <v>332765.3</v>
      </c>
      <c r="G28" s="294">
        <v>310600</v>
      </c>
      <c r="H28" s="294">
        <v>310600</v>
      </c>
    </row>
    <row r="29" spans="1:8" ht="34.5" customHeight="1" x14ac:dyDescent="0.25">
      <c r="A29" s="279" t="s">
        <v>225</v>
      </c>
      <c r="B29" s="291" t="s">
        <v>422</v>
      </c>
      <c r="C29" s="293" t="s">
        <v>81</v>
      </c>
      <c r="D29" s="293" t="s">
        <v>223</v>
      </c>
      <c r="E29" s="293" t="s">
        <v>313</v>
      </c>
      <c r="F29" s="294">
        <f>F30+F31+F32</f>
        <v>13000</v>
      </c>
      <c r="G29" s="294">
        <f>G30+G31+G32</f>
        <v>59000</v>
      </c>
      <c r="H29" s="294">
        <f>H30+H31+H32</f>
        <v>59000</v>
      </c>
    </row>
    <row r="30" spans="1:8" ht="34.5" customHeight="1" x14ac:dyDescent="0.25">
      <c r="A30" s="154" t="s">
        <v>204</v>
      </c>
      <c r="B30" s="301" t="s">
        <v>422</v>
      </c>
      <c r="C30" s="293" t="s">
        <v>81</v>
      </c>
      <c r="D30" s="293" t="s">
        <v>223</v>
      </c>
      <c r="E30" s="293" t="s">
        <v>370</v>
      </c>
      <c r="F30" s="294">
        <v>1000</v>
      </c>
      <c r="G30" s="294">
        <v>50000</v>
      </c>
      <c r="H30" s="294">
        <v>50000</v>
      </c>
    </row>
    <row r="31" spans="1:8" x14ac:dyDescent="0.25">
      <c r="A31" s="149" t="s">
        <v>371</v>
      </c>
      <c r="B31" s="301" t="s">
        <v>422</v>
      </c>
      <c r="C31" s="293" t="s">
        <v>81</v>
      </c>
      <c r="D31" s="293" t="s">
        <v>223</v>
      </c>
      <c r="E31" s="293" t="s">
        <v>315</v>
      </c>
      <c r="F31" s="294">
        <v>10000</v>
      </c>
      <c r="G31" s="294">
        <v>6000</v>
      </c>
      <c r="H31" s="294">
        <v>6000</v>
      </c>
    </row>
    <row r="32" spans="1:8" x14ac:dyDescent="0.25">
      <c r="A32" s="149" t="s">
        <v>196</v>
      </c>
      <c r="B32" s="301" t="s">
        <v>422</v>
      </c>
      <c r="C32" s="293" t="s">
        <v>81</v>
      </c>
      <c r="D32" s="293" t="s">
        <v>223</v>
      </c>
      <c r="E32" s="293" t="s">
        <v>316</v>
      </c>
      <c r="F32" s="294">
        <v>2000</v>
      </c>
      <c r="G32" s="294">
        <v>3000</v>
      </c>
      <c r="H32" s="294">
        <v>3000</v>
      </c>
    </row>
    <row r="33" spans="1:8" ht="62.25" customHeight="1" x14ac:dyDescent="0.25">
      <c r="A33" s="155" t="s">
        <v>82</v>
      </c>
      <c r="B33" s="291" t="s">
        <v>422</v>
      </c>
      <c r="C33" s="297" t="s">
        <v>83</v>
      </c>
      <c r="D33" s="297"/>
      <c r="E33" s="297"/>
      <c r="F33" s="298">
        <f>F34+F36</f>
        <v>987214</v>
      </c>
      <c r="G33" s="298">
        <f>G34+G36</f>
        <v>644249.92000000004</v>
      </c>
      <c r="H33" s="298">
        <f>H34+H36</f>
        <v>644249.92000000004</v>
      </c>
    </row>
    <row r="34" spans="1:8" x14ac:dyDescent="0.25">
      <c r="A34" s="184" t="s">
        <v>273</v>
      </c>
      <c r="B34" s="301" t="s">
        <v>422</v>
      </c>
      <c r="C34" s="299" t="s">
        <v>83</v>
      </c>
      <c r="D34" s="299" t="s">
        <v>275</v>
      </c>
      <c r="E34" s="299" t="s">
        <v>274</v>
      </c>
      <c r="F34" s="300">
        <f>F35</f>
        <v>63739</v>
      </c>
      <c r="G34" s="300">
        <f>G35</f>
        <v>17187.419999999998</v>
      </c>
      <c r="H34" s="300">
        <f>H35</f>
        <v>17187.419999999998</v>
      </c>
    </row>
    <row r="35" spans="1:8" x14ac:dyDescent="0.25">
      <c r="A35" s="184" t="s">
        <v>22</v>
      </c>
      <c r="B35" s="301" t="s">
        <v>422</v>
      </c>
      <c r="C35" s="299" t="s">
        <v>83</v>
      </c>
      <c r="D35" s="299" t="s">
        <v>275</v>
      </c>
      <c r="E35" s="299" t="s">
        <v>317</v>
      </c>
      <c r="F35" s="300">
        <v>63739</v>
      </c>
      <c r="G35" s="300">
        <v>17187.419999999998</v>
      </c>
      <c r="H35" s="300">
        <v>17187.419999999998</v>
      </c>
    </row>
    <row r="36" spans="1:8" x14ac:dyDescent="0.25">
      <c r="A36" s="184" t="s">
        <v>273</v>
      </c>
      <c r="B36" s="301" t="s">
        <v>422</v>
      </c>
      <c r="C36" s="299" t="s">
        <v>83</v>
      </c>
      <c r="D36" s="299" t="s">
        <v>418</v>
      </c>
      <c r="E36" s="299" t="s">
        <v>274</v>
      </c>
      <c r="F36" s="300">
        <f>F37</f>
        <v>923475</v>
      </c>
      <c r="G36" s="300">
        <f>G37</f>
        <v>627062.5</v>
      </c>
      <c r="H36" s="300">
        <f>H37</f>
        <v>627062.5</v>
      </c>
    </row>
    <row r="37" spans="1:8" ht="29.25" customHeight="1" x14ac:dyDescent="0.25">
      <c r="A37" s="184" t="s">
        <v>22</v>
      </c>
      <c r="B37" s="301" t="s">
        <v>422</v>
      </c>
      <c r="C37" s="299" t="s">
        <v>83</v>
      </c>
      <c r="D37" s="299" t="s">
        <v>418</v>
      </c>
      <c r="E37" s="299" t="s">
        <v>317</v>
      </c>
      <c r="F37" s="300">
        <v>923475</v>
      </c>
      <c r="G37" s="300">
        <v>627062.5</v>
      </c>
      <c r="H37" s="300">
        <v>627062.5</v>
      </c>
    </row>
    <row r="38" spans="1:8" ht="20.25" hidden="1" customHeight="1" x14ac:dyDescent="0.25">
      <c r="A38" s="153" t="s">
        <v>176</v>
      </c>
      <c r="B38" s="291" t="s">
        <v>422</v>
      </c>
      <c r="C38" s="297" t="s">
        <v>177</v>
      </c>
      <c r="D38" s="297"/>
      <c r="E38" s="297"/>
      <c r="F38" s="298">
        <f>F39+F41</f>
        <v>0</v>
      </c>
      <c r="G38" s="298">
        <f>G39+G41</f>
        <v>644249.92000000004</v>
      </c>
      <c r="H38" s="298">
        <f>H39+H41</f>
        <v>644249.92000000004</v>
      </c>
    </row>
    <row r="39" spans="1:8" ht="18" hidden="1" customHeight="1" x14ac:dyDescent="0.25">
      <c r="A39" s="154" t="s">
        <v>276</v>
      </c>
      <c r="B39" s="301" t="s">
        <v>422</v>
      </c>
      <c r="C39" s="299" t="s">
        <v>177</v>
      </c>
      <c r="D39" s="299" t="s">
        <v>419</v>
      </c>
      <c r="E39" s="299" t="s">
        <v>226</v>
      </c>
      <c r="F39" s="300">
        <f>F40</f>
        <v>0</v>
      </c>
      <c r="G39" s="300">
        <f>G40</f>
        <v>17187.419999999998</v>
      </c>
      <c r="H39" s="300">
        <f>H40</f>
        <v>17187.419999999998</v>
      </c>
    </row>
    <row r="40" spans="1:8" hidden="1" x14ac:dyDescent="0.25">
      <c r="A40" s="154" t="s">
        <v>180</v>
      </c>
      <c r="B40" s="301" t="s">
        <v>422</v>
      </c>
      <c r="C40" s="299" t="s">
        <v>177</v>
      </c>
      <c r="D40" s="299" t="s">
        <v>419</v>
      </c>
      <c r="E40" s="299" t="s">
        <v>427</v>
      </c>
      <c r="F40" s="300">
        <v>0</v>
      </c>
      <c r="G40" s="300">
        <v>17187.419999999998</v>
      </c>
      <c r="H40" s="300">
        <v>17187.419999999998</v>
      </c>
    </row>
    <row r="41" spans="1:8" hidden="1" x14ac:dyDescent="0.25">
      <c r="A41" s="154" t="s">
        <v>276</v>
      </c>
      <c r="B41" s="301" t="s">
        <v>422</v>
      </c>
      <c r="C41" s="299" t="s">
        <v>177</v>
      </c>
      <c r="D41" s="299" t="s">
        <v>420</v>
      </c>
      <c r="E41" s="299" t="s">
        <v>226</v>
      </c>
      <c r="F41" s="300">
        <f>F42</f>
        <v>0</v>
      </c>
      <c r="G41" s="300">
        <f>G42</f>
        <v>627062.5</v>
      </c>
      <c r="H41" s="300">
        <f>H42</f>
        <v>627062.5</v>
      </c>
    </row>
    <row r="42" spans="1:8" ht="16.5" hidden="1" customHeight="1" x14ac:dyDescent="0.25">
      <c r="A42" s="154" t="s">
        <v>180</v>
      </c>
      <c r="B42" s="301" t="s">
        <v>422</v>
      </c>
      <c r="C42" s="299" t="s">
        <v>177</v>
      </c>
      <c r="D42" s="299" t="s">
        <v>420</v>
      </c>
      <c r="E42" s="299" t="s">
        <v>427</v>
      </c>
      <c r="F42" s="300">
        <v>0</v>
      </c>
      <c r="G42" s="300">
        <v>627062.5</v>
      </c>
      <c r="H42" s="300">
        <v>627062.5</v>
      </c>
    </row>
    <row r="43" spans="1:8" x14ac:dyDescent="0.25">
      <c r="A43" s="283" t="s">
        <v>84</v>
      </c>
      <c r="B43" s="291" t="s">
        <v>422</v>
      </c>
      <c r="C43" s="287" t="s">
        <v>85</v>
      </c>
      <c r="D43" s="287"/>
      <c r="E43" s="287"/>
      <c r="F43" s="289">
        <f>F45</f>
        <v>15000</v>
      </c>
      <c r="G43" s="289">
        <f>G45</f>
        <v>3000</v>
      </c>
      <c r="H43" s="289">
        <f>H45</f>
        <v>3000</v>
      </c>
    </row>
    <row r="44" spans="1:8" x14ac:dyDescent="0.25">
      <c r="A44" s="154" t="s">
        <v>276</v>
      </c>
      <c r="B44" s="301" t="s">
        <v>422</v>
      </c>
      <c r="C44" s="287" t="s">
        <v>85</v>
      </c>
      <c r="D44" s="287" t="s">
        <v>372</v>
      </c>
      <c r="E44" s="285" t="s">
        <v>226</v>
      </c>
      <c r="F44" s="286">
        <f>F45</f>
        <v>15000</v>
      </c>
      <c r="G44" s="286">
        <f>G45</f>
        <v>3000</v>
      </c>
      <c r="H44" s="286">
        <f>H45</f>
        <v>3000</v>
      </c>
    </row>
    <row r="45" spans="1:8" x14ac:dyDescent="0.25">
      <c r="A45" s="145" t="s">
        <v>122</v>
      </c>
      <c r="B45" s="301" t="s">
        <v>422</v>
      </c>
      <c r="C45" s="285" t="s">
        <v>85</v>
      </c>
      <c r="D45" s="285" t="s">
        <v>372</v>
      </c>
      <c r="E45" s="285" t="s">
        <v>318</v>
      </c>
      <c r="F45" s="286">
        <v>15000</v>
      </c>
      <c r="G45" s="286">
        <v>3000</v>
      </c>
      <c r="H45" s="286">
        <v>3000</v>
      </c>
    </row>
    <row r="46" spans="1:8" x14ac:dyDescent="0.25">
      <c r="A46" s="283" t="s">
        <v>185</v>
      </c>
      <c r="B46" s="291" t="s">
        <v>422</v>
      </c>
      <c r="C46" s="287" t="s">
        <v>182</v>
      </c>
      <c r="D46" s="287"/>
      <c r="E46" s="287"/>
      <c r="F46" s="289">
        <f>F47+F49</f>
        <v>700</v>
      </c>
      <c r="G46" s="289">
        <f>G47+G49</f>
        <v>100700</v>
      </c>
      <c r="H46" s="289">
        <f>H47+H49</f>
        <v>100700</v>
      </c>
    </row>
    <row r="47" spans="1:8" ht="31.5" x14ac:dyDescent="0.25">
      <c r="A47" s="149" t="s">
        <v>216</v>
      </c>
      <c r="B47" s="301" t="s">
        <v>422</v>
      </c>
      <c r="C47" s="285" t="s">
        <v>182</v>
      </c>
      <c r="D47" s="285" t="s">
        <v>417</v>
      </c>
      <c r="E47" s="285" t="s">
        <v>218</v>
      </c>
      <c r="F47" s="286">
        <v>700</v>
      </c>
      <c r="G47" s="286">
        <v>700</v>
      </c>
      <c r="H47" s="286">
        <v>700</v>
      </c>
    </row>
    <row r="48" spans="1:8" ht="15" customHeight="1" x14ac:dyDescent="0.25">
      <c r="A48" s="184" t="s">
        <v>373</v>
      </c>
      <c r="B48" s="301" t="s">
        <v>422</v>
      </c>
      <c r="C48" s="285" t="s">
        <v>182</v>
      </c>
      <c r="D48" s="285" t="s">
        <v>417</v>
      </c>
      <c r="E48" s="285" t="s">
        <v>312</v>
      </c>
      <c r="F48" s="286">
        <v>700</v>
      </c>
      <c r="G48" s="286">
        <v>700</v>
      </c>
      <c r="H48" s="286">
        <v>700</v>
      </c>
    </row>
    <row r="49" spans="1:8" ht="31.5" hidden="1" x14ac:dyDescent="0.25">
      <c r="A49" s="149" t="s">
        <v>216</v>
      </c>
      <c r="B49" s="301" t="s">
        <v>422</v>
      </c>
      <c r="C49" s="285" t="s">
        <v>182</v>
      </c>
      <c r="D49" s="285" t="s">
        <v>290</v>
      </c>
      <c r="E49" s="285" t="s">
        <v>218</v>
      </c>
      <c r="F49" s="286">
        <f>F50</f>
        <v>0</v>
      </c>
      <c r="G49" s="286">
        <f>G50</f>
        <v>100000</v>
      </c>
      <c r="H49" s="286">
        <f>H50</f>
        <v>100000</v>
      </c>
    </row>
    <row r="50" spans="1:8" hidden="1" x14ac:dyDescent="0.25">
      <c r="A50" s="184" t="s">
        <v>373</v>
      </c>
      <c r="B50" s="301" t="s">
        <v>422</v>
      </c>
      <c r="C50" s="285" t="s">
        <v>182</v>
      </c>
      <c r="D50" s="285" t="s">
        <v>290</v>
      </c>
      <c r="E50" s="285" t="s">
        <v>312</v>
      </c>
      <c r="F50" s="286">
        <v>0</v>
      </c>
      <c r="G50" s="286">
        <v>100000</v>
      </c>
      <c r="H50" s="286">
        <v>100000</v>
      </c>
    </row>
    <row r="51" spans="1:8" ht="24.75" customHeight="1" x14ac:dyDescent="0.25">
      <c r="A51" s="153" t="s">
        <v>138</v>
      </c>
      <c r="B51" s="291" t="s">
        <v>422</v>
      </c>
      <c r="C51" s="297" t="s">
        <v>137</v>
      </c>
      <c r="D51" s="297"/>
      <c r="E51" s="297"/>
      <c r="F51" s="298">
        <f>F52</f>
        <v>209800</v>
      </c>
      <c r="G51" s="298">
        <f>G52</f>
        <v>126100</v>
      </c>
      <c r="H51" s="298">
        <f>H52</f>
        <v>126100</v>
      </c>
    </row>
    <row r="52" spans="1:8" ht="52.5" customHeight="1" x14ac:dyDescent="0.25">
      <c r="A52" s="155" t="s">
        <v>451</v>
      </c>
      <c r="B52" s="291" t="s">
        <v>422</v>
      </c>
      <c r="C52" s="297" t="s">
        <v>137</v>
      </c>
      <c r="D52" s="297" t="s">
        <v>409</v>
      </c>
      <c r="E52" s="297"/>
      <c r="F52" s="298">
        <f>F53+F57</f>
        <v>209800</v>
      </c>
      <c r="G52" s="298">
        <f>G53+G57</f>
        <v>126100</v>
      </c>
      <c r="H52" s="298">
        <f>H53+H57</f>
        <v>126100</v>
      </c>
    </row>
    <row r="53" spans="1:8" ht="38.25" customHeight="1" x14ac:dyDescent="0.25">
      <c r="A53" s="278" t="s">
        <v>374</v>
      </c>
      <c r="B53" s="301" t="s">
        <v>422</v>
      </c>
      <c r="C53" s="285" t="s">
        <v>137</v>
      </c>
      <c r="D53" s="285" t="s">
        <v>409</v>
      </c>
      <c r="E53" s="285" t="s">
        <v>305</v>
      </c>
      <c r="F53" s="286">
        <f>F54+F55+F56</f>
        <v>193800</v>
      </c>
      <c r="G53" s="286">
        <f>G54+G55+G56</f>
        <v>119210</v>
      </c>
      <c r="H53" s="286">
        <f>H54+H55+H56</f>
        <v>119210</v>
      </c>
    </row>
    <row r="54" spans="1:8" ht="31.5" x14ac:dyDescent="0.25">
      <c r="A54" s="184" t="s">
        <v>306</v>
      </c>
      <c r="B54" s="301" t="s">
        <v>422</v>
      </c>
      <c r="C54" s="285" t="s">
        <v>137</v>
      </c>
      <c r="D54" s="285" t="s">
        <v>409</v>
      </c>
      <c r="E54" s="285" t="s">
        <v>307</v>
      </c>
      <c r="F54" s="286">
        <v>148800</v>
      </c>
      <c r="G54" s="286">
        <v>91710</v>
      </c>
      <c r="H54" s="286">
        <v>91710</v>
      </c>
    </row>
    <row r="55" spans="1:8" ht="47.25" hidden="1" x14ac:dyDescent="0.25">
      <c r="A55" s="184" t="s">
        <v>116</v>
      </c>
      <c r="B55" s="301" t="s">
        <v>422</v>
      </c>
      <c r="C55" s="285" t="s">
        <v>137</v>
      </c>
      <c r="D55" s="285" t="s">
        <v>409</v>
      </c>
      <c r="E55" s="285" t="s">
        <v>308</v>
      </c>
      <c r="F55" s="286">
        <v>0</v>
      </c>
      <c r="G55" s="286">
        <v>0</v>
      </c>
      <c r="H55" s="286">
        <v>0</v>
      </c>
    </row>
    <row r="56" spans="1:8" ht="62.45" customHeight="1" x14ac:dyDescent="0.25">
      <c r="A56" s="184" t="s">
        <v>195</v>
      </c>
      <c r="B56" s="301" t="s">
        <v>422</v>
      </c>
      <c r="C56" s="285" t="s">
        <v>137</v>
      </c>
      <c r="D56" s="285" t="s">
        <v>409</v>
      </c>
      <c r="E56" s="285" t="s">
        <v>309</v>
      </c>
      <c r="F56" s="286">
        <v>45000</v>
      </c>
      <c r="G56" s="286">
        <v>27500</v>
      </c>
      <c r="H56" s="286">
        <v>27500</v>
      </c>
    </row>
    <row r="57" spans="1:8" ht="33.75" customHeight="1" x14ac:dyDescent="0.25">
      <c r="A57" s="149" t="s">
        <v>216</v>
      </c>
      <c r="B57" s="301" t="s">
        <v>422</v>
      </c>
      <c r="C57" s="285" t="s">
        <v>137</v>
      </c>
      <c r="D57" s="285" t="s">
        <v>409</v>
      </c>
      <c r="E57" s="285" t="s">
        <v>218</v>
      </c>
      <c r="F57" s="286">
        <f>F58</f>
        <v>16000</v>
      </c>
      <c r="G57" s="286">
        <f>G58</f>
        <v>6890</v>
      </c>
      <c r="H57" s="286">
        <f>H58</f>
        <v>6890</v>
      </c>
    </row>
    <row r="58" spans="1:8" ht="27" customHeight="1" x14ac:dyDescent="0.25">
      <c r="A58" s="184" t="s">
        <v>205</v>
      </c>
      <c r="B58" s="301" t="s">
        <v>422</v>
      </c>
      <c r="C58" s="285" t="s">
        <v>137</v>
      </c>
      <c r="D58" s="285" t="s">
        <v>409</v>
      </c>
      <c r="E58" s="285" t="s">
        <v>312</v>
      </c>
      <c r="F58" s="286">
        <v>16000</v>
      </c>
      <c r="G58" s="286">
        <v>6890</v>
      </c>
      <c r="H58" s="286">
        <v>6890</v>
      </c>
    </row>
    <row r="59" spans="1:8" ht="38.25" customHeight="1" x14ac:dyDescent="0.25">
      <c r="A59" s="153" t="s">
        <v>86</v>
      </c>
      <c r="B59" s="291" t="s">
        <v>422</v>
      </c>
      <c r="C59" s="287" t="s">
        <v>87</v>
      </c>
      <c r="D59" s="285"/>
      <c r="E59" s="285"/>
      <c r="F59" s="289">
        <f>F60+F67</f>
        <v>5000</v>
      </c>
      <c r="G59" s="289" t="e">
        <f>G61+G93</f>
        <v>#REF!</v>
      </c>
      <c r="H59" s="289" t="e">
        <f>H61+H93</f>
        <v>#REF!</v>
      </c>
    </row>
    <row r="60" spans="1:8" ht="18.75" hidden="1" customHeight="1" x14ac:dyDescent="0.25">
      <c r="A60" s="153" t="s">
        <v>408</v>
      </c>
      <c r="B60" s="291" t="s">
        <v>422</v>
      </c>
      <c r="C60" s="287" t="s">
        <v>89</v>
      </c>
      <c r="D60" s="285"/>
      <c r="E60" s="285"/>
      <c r="F60" s="289">
        <f>F61</f>
        <v>0</v>
      </c>
      <c r="G60" s="289"/>
      <c r="H60" s="289"/>
    </row>
    <row r="61" spans="1:8" ht="41.25" hidden="1" customHeight="1" x14ac:dyDescent="0.25">
      <c r="A61" s="281" t="s">
        <v>227</v>
      </c>
      <c r="B61" s="291" t="s">
        <v>422</v>
      </c>
      <c r="C61" s="287" t="s">
        <v>89</v>
      </c>
      <c r="D61" s="287" t="s">
        <v>319</v>
      </c>
      <c r="E61" s="287"/>
      <c r="F61" s="289">
        <f>F62</f>
        <v>0</v>
      </c>
      <c r="G61" s="289" t="e">
        <f>G69+G76+#REF!</f>
        <v>#REF!</v>
      </c>
      <c r="H61" s="289" t="e">
        <f>H69+H76+#REF!</f>
        <v>#REF!</v>
      </c>
    </row>
    <row r="62" spans="1:8" s="131" customFormat="1" ht="37.5" hidden="1" customHeight="1" x14ac:dyDescent="0.25">
      <c r="A62" s="28" t="s">
        <v>229</v>
      </c>
      <c r="B62" s="291" t="s">
        <v>422</v>
      </c>
      <c r="C62" s="287" t="s">
        <v>89</v>
      </c>
      <c r="D62" s="287" t="s">
        <v>230</v>
      </c>
      <c r="E62" s="287"/>
      <c r="F62" s="289">
        <f>F65</f>
        <v>0</v>
      </c>
      <c r="G62" s="289">
        <f>G65</f>
        <v>2000</v>
      </c>
      <c r="H62" s="289">
        <f>H65</f>
        <v>2000</v>
      </c>
    </row>
    <row r="63" spans="1:8" ht="37.5" hidden="1" customHeight="1" x14ac:dyDescent="0.25">
      <c r="A63" s="276" t="s">
        <v>375</v>
      </c>
      <c r="B63" s="304" t="s">
        <v>422</v>
      </c>
      <c r="C63" s="287" t="s">
        <v>89</v>
      </c>
      <c r="D63" s="287" t="s">
        <v>320</v>
      </c>
      <c r="E63" s="287"/>
      <c r="F63" s="289">
        <f>F65</f>
        <v>0</v>
      </c>
      <c r="G63" s="286">
        <f>G65</f>
        <v>2000</v>
      </c>
      <c r="H63" s="286">
        <f>H65</f>
        <v>2000</v>
      </c>
    </row>
    <row r="64" spans="1:8" ht="68.25" hidden="1" customHeight="1" x14ac:dyDescent="0.25">
      <c r="A64" s="169" t="s">
        <v>410</v>
      </c>
      <c r="B64" s="301" t="s">
        <v>422</v>
      </c>
      <c r="C64" s="285" t="s">
        <v>89</v>
      </c>
      <c r="D64" s="285" t="s">
        <v>232</v>
      </c>
      <c r="E64" s="285"/>
      <c r="F64" s="286">
        <f t="shared" ref="F64:H65" si="0">F65</f>
        <v>0</v>
      </c>
      <c r="G64" s="286">
        <f t="shared" si="0"/>
        <v>2000</v>
      </c>
      <c r="H64" s="286">
        <f t="shared" si="0"/>
        <v>2000</v>
      </c>
    </row>
    <row r="65" spans="1:8" ht="37.5" hidden="1" customHeight="1" x14ac:dyDescent="0.25">
      <c r="A65" s="149" t="s">
        <v>216</v>
      </c>
      <c r="B65" s="301" t="s">
        <v>422</v>
      </c>
      <c r="C65" s="285" t="s">
        <v>89</v>
      </c>
      <c r="D65" s="285" t="s">
        <v>232</v>
      </c>
      <c r="E65" s="285" t="s">
        <v>218</v>
      </c>
      <c r="F65" s="286">
        <f t="shared" si="0"/>
        <v>0</v>
      </c>
      <c r="G65" s="286">
        <f t="shared" si="0"/>
        <v>2000</v>
      </c>
      <c r="H65" s="286">
        <f t="shared" si="0"/>
        <v>2000</v>
      </c>
    </row>
    <row r="66" spans="1:8" ht="37.5" hidden="1" customHeight="1" x14ac:dyDescent="0.25">
      <c r="A66" s="184" t="s">
        <v>205</v>
      </c>
      <c r="B66" s="291" t="s">
        <v>422</v>
      </c>
      <c r="C66" s="285" t="s">
        <v>89</v>
      </c>
      <c r="D66" s="285" t="s">
        <v>232</v>
      </c>
      <c r="E66" s="285" t="s">
        <v>312</v>
      </c>
      <c r="F66" s="286">
        <v>0</v>
      </c>
      <c r="G66" s="286">
        <v>2000</v>
      </c>
      <c r="H66" s="286">
        <v>2000</v>
      </c>
    </row>
    <row r="67" spans="1:8" ht="54" customHeight="1" x14ac:dyDescent="0.25">
      <c r="A67" s="153" t="s">
        <v>411</v>
      </c>
      <c r="B67" s="291" t="s">
        <v>422</v>
      </c>
      <c r="C67" s="287" t="s">
        <v>91</v>
      </c>
      <c r="D67" s="285"/>
      <c r="E67" s="285"/>
      <c r="F67" s="289">
        <f>F68+F81+SUM(F108)</f>
        <v>5000</v>
      </c>
      <c r="G67" s="289"/>
      <c r="H67" s="289"/>
    </row>
    <row r="68" spans="1:8" ht="41.25" hidden="1" customHeight="1" x14ac:dyDescent="0.25">
      <c r="A68" s="309" t="s">
        <v>227</v>
      </c>
      <c r="B68" s="291" t="s">
        <v>422</v>
      </c>
      <c r="C68" s="287" t="s">
        <v>91</v>
      </c>
      <c r="D68" s="287" t="s">
        <v>319</v>
      </c>
      <c r="E68" s="287"/>
      <c r="F68" s="289">
        <f>F69</f>
        <v>0</v>
      </c>
      <c r="G68" s="289">
        <f>G69</f>
        <v>4000</v>
      </c>
      <c r="H68" s="289">
        <f>H69</f>
        <v>4000</v>
      </c>
    </row>
    <row r="69" spans="1:8" s="131" customFormat="1" ht="31.5" hidden="1" x14ac:dyDescent="0.25">
      <c r="A69" s="284" t="s">
        <v>278</v>
      </c>
      <c r="B69" s="291" t="s">
        <v>422</v>
      </c>
      <c r="C69" s="287" t="s">
        <v>91</v>
      </c>
      <c r="D69" s="287" t="s">
        <v>277</v>
      </c>
      <c r="E69" s="287"/>
      <c r="F69" s="289">
        <f>F72+F74</f>
        <v>0</v>
      </c>
      <c r="G69" s="289">
        <f>G72</f>
        <v>4000</v>
      </c>
      <c r="H69" s="289">
        <f>H72</f>
        <v>4000</v>
      </c>
    </row>
    <row r="70" spans="1:8" ht="51" hidden="1" customHeight="1" x14ac:dyDescent="0.25">
      <c r="A70" s="311" t="s">
        <v>428</v>
      </c>
      <c r="B70" s="291" t="s">
        <v>422</v>
      </c>
      <c r="C70" s="287" t="s">
        <v>91</v>
      </c>
      <c r="D70" s="287" t="s">
        <v>376</v>
      </c>
      <c r="E70" s="287"/>
      <c r="F70" s="289">
        <f>F72</f>
        <v>0</v>
      </c>
      <c r="G70" s="286">
        <f>G72</f>
        <v>4000</v>
      </c>
      <c r="H70" s="286">
        <f>H72</f>
        <v>4000</v>
      </c>
    </row>
    <row r="71" spans="1:8" ht="63" hidden="1" x14ac:dyDescent="0.25">
      <c r="A71" s="169" t="s">
        <v>410</v>
      </c>
      <c r="B71" s="301" t="s">
        <v>422</v>
      </c>
      <c r="C71" s="285" t="s">
        <v>91</v>
      </c>
      <c r="D71" s="285" t="s">
        <v>279</v>
      </c>
      <c r="E71" s="285"/>
      <c r="F71" s="286">
        <f t="shared" ref="F71:H72" si="1">F72</f>
        <v>0</v>
      </c>
      <c r="G71" s="286">
        <f t="shared" si="1"/>
        <v>4000</v>
      </c>
      <c r="H71" s="286">
        <f t="shared" si="1"/>
        <v>4000</v>
      </c>
    </row>
    <row r="72" spans="1:8" ht="31.5" hidden="1" x14ac:dyDescent="0.25">
      <c r="A72" s="149" t="s">
        <v>216</v>
      </c>
      <c r="B72" s="301" t="s">
        <v>422</v>
      </c>
      <c r="C72" s="285" t="s">
        <v>91</v>
      </c>
      <c r="D72" s="285" t="s">
        <v>279</v>
      </c>
      <c r="E72" s="285" t="s">
        <v>218</v>
      </c>
      <c r="F72" s="286">
        <f t="shared" si="1"/>
        <v>0</v>
      </c>
      <c r="G72" s="286">
        <f t="shared" si="1"/>
        <v>4000</v>
      </c>
      <c r="H72" s="286">
        <f t="shared" si="1"/>
        <v>4000</v>
      </c>
    </row>
    <row r="73" spans="1:8" hidden="1" x14ac:dyDescent="0.25">
      <c r="A73" s="184" t="s">
        <v>205</v>
      </c>
      <c r="B73" s="301" t="s">
        <v>422</v>
      </c>
      <c r="C73" s="285" t="s">
        <v>91</v>
      </c>
      <c r="D73" s="285" t="s">
        <v>279</v>
      </c>
      <c r="E73" s="285" t="s">
        <v>312</v>
      </c>
      <c r="F73" s="286">
        <v>0</v>
      </c>
      <c r="G73" s="286">
        <v>4000</v>
      </c>
      <c r="H73" s="286">
        <v>4000</v>
      </c>
    </row>
    <row r="74" spans="1:8" ht="1.5" hidden="1" customHeight="1" x14ac:dyDescent="0.25">
      <c r="A74" s="149" t="s">
        <v>225</v>
      </c>
      <c r="B74" s="305" t="s">
        <v>422</v>
      </c>
      <c r="C74" s="293" t="s">
        <v>91</v>
      </c>
      <c r="D74" s="285" t="s">
        <v>279</v>
      </c>
      <c r="E74" s="293" t="s">
        <v>313</v>
      </c>
      <c r="F74" s="294">
        <f>F75</f>
        <v>0</v>
      </c>
      <c r="G74" s="294">
        <f>G75+G76+G77</f>
        <v>54000</v>
      </c>
      <c r="H74" s="294">
        <f>H75+H76+H77</f>
        <v>54000</v>
      </c>
    </row>
    <row r="75" spans="1:8" ht="21.75" hidden="1" customHeight="1" x14ac:dyDescent="0.25">
      <c r="A75" s="149" t="s">
        <v>196</v>
      </c>
      <c r="B75" s="301" t="s">
        <v>422</v>
      </c>
      <c r="C75" s="293" t="s">
        <v>91</v>
      </c>
      <c r="D75" s="285" t="s">
        <v>279</v>
      </c>
      <c r="E75" s="293" t="s">
        <v>316</v>
      </c>
      <c r="F75" s="294">
        <v>0</v>
      </c>
      <c r="G75" s="294">
        <v>50000</v>
      </c>
      <c r="H75" s="294">
        <v>50000</v>
      </c>
    </row>
    <row r="76" spans="1:8" s="131" customFormat="1" ht="31.5" hidden="1" x14ac:dyDescent="0.25">
      <c r="A76" s="28" t="s">
        <v>229</v>
      </c>
      <c r="B76" s="291" t="s">
        <v>422</v>
      </c>
      <c r="C76" s="287" t="s">
        <v>89</v>
      </c>
      <c r="D76" s="287" t="s">
        <v>230</v>
      </c>
      <c r="E76" s="287"/>
      <c r="F76" s="289">
        <f>F79</f>
        <v>0</v>
      </c>
      <c r="G76" s="289">
        <f>G79</f>
        <v>2000</v>
      </c>
      <c r="H76" s="289">
        <f>H79</f>
        <v>2000</v>
      </c>
    </row>
    <row r="77" spans="1:8" ht="51" hidden="1" customHeight="1" x14ac:dyDescent="0.25">
      <c r="A77" s="288" t="s">
        <v>375</v>
      </c>
      <c r="B77" s="301" t="s">
        <v>422</v>
      </c>
      <c r="C77" s="285" t="s">
        <v>89</v>
      </c>
      <c r="D77" s="285" t="s">
        <v>320</v>
      </c>
      <c r="E77" s="285"/>
      <c r="F77" s="286">
        <f>F79</f>
        <v>0</v>
      </c>
      <c r="G77" s="286">
        <f>G79</f>
        <v>2000</v>
      </c>
      <c r="H77" s="286">
        <f>H79</f>
        <v>2000</v>
      </c>
    </row>
    <row r="78" spans="1:8" ht="63" hidden="1" x14ac:dyDescent="0.25">
      <c r="A78" s="169" t="s">
        <v>283</v>
      </c>
      <c r="B78" s="301" t="s">
        <v>422</v>
      </c>
      <c r="C78" s="285" t="s">
        <v>89</v>
      </c>
      <c r="D78" s="285" t="s">
        <v>232</v>
      </c>
      <c r="E78" s="285"/>
      <c r="F78" s="286">
        <f t="shared" ref="F78:H79" si="2">F79</f>
        <v>0</v>
      </c>
      <c r="G78" s="286">
        <f t="shared" si="2"/>
        <v>2000</v>
      </c>
      <c r="H78" s="286">
        <f t="shared" si="2"/>
        <v>2000</v>
      </c>
    </row>
    <row r="79" spans="1:8" ht="31.5" hidden="1" x14ac:dyDescent="0.25">
      <c r="A79" s="145" t="s">
        <v>224</v>
      </c>
      <c r="B79" s="301" t="s">
        <v>422</v>
      </c>
      <c r="C79" s="285" t="s">
        <v>89</v>
      </c>
      <c r="D79" s="285" t="s">
        <v>232</v>
      </c>
      <c r="E79" s="285" t="s">
        <v>218</v>
      </c>
      <c r="F79" s="286">
        <f t="shared" si="2"/>
        <v>0</v>
      </c>
      <c r="G79" s="286">
        <f t="shared" si="2"/>
        <v>2000</v>
      </c>
      <c r="H79" s="286">
        <f t="shared" si="2"/>
        <v>2000</v>
      </c>
    </row>
    <row r="80" spans="1:8" hidden="1" x14ac:dyDescent="0.25">
      <c r="A80" s="184" t="s">
        <v>205</v>
      </c>
      <c r="B80" s="291" t="s">
        <v>422</v>
      </c>
      <c r="C80" s="285" t="s">
        <v>89</v>
      </c>
      <c r="D80" s="285" t="s">
        <v>232</v>
      </c>
      <c r="E80" s="285" t="s">
        <v>312</v>
      </c>
      <c r="F80" s="286">
        <v>0</v>
      </c>
      <c r="G80" s="286">
        <v>2000</v>
      </c>
      <c r="H80" s="286">
        <v>2000</v>
      </c>
    </row>
    <row r="81" spans="1:8" ht="30.75" customHeight="1" x14ac:dyDescent="0.25">
      <c r="A81" s="309" t="s">
        <v>227</v>
      </c>
      <c r="B81" s="291" t="s">
        <v>422</v>
      </c>
      <c r="C81" s="287" t="s">
        <v>91</v>
      </c>
      <c r="D81" s="287" t="s">
        <v>228</v>
      </c>
      <c r="E81" s="287"/>
      <c r="F81" s="289">
        <f>F82</f>
        <v>5000</v>
      </c>
      <c r="G81" s="289">
        <f>G82</f>
        <v>23600</v>
      </c>
      <c r="H81" s="289">
        <f>H82</f>
        <v>23600</v>
      </c>
    </row>
    <row r="82" spans="1:8" ht="30.75" customHeight="1" x14ac:dyDescent="0.25">
      <c r="A82" s="28" t="s">
        <v>233</v>
      </c>
      <c r="B82" s="291" t="s">
        <v>422</v>
      </c>
      <c r="C82" s="287" t="s">
        <v>91</v>
      </c>
      <c r="D82" s="287" t="s">
        <v>234</v>
      </c>
      <c r="E82" s="287"/>
      <c r="F82" s="289">
        <f>F83+F89</f>
        <v>5000</v>
      </c>
      <c r="G82" s="289">
        <f>G83+G89</f>
        <v>23600</v>
      </c>
      <c r="H82" s="289">
        <f>H83+H89</f>
        <v>23600</v>
      </c>
    </row>
    <row r="83" spans="1:8" ht="30.75" hidden="1" customHeight="1" x14ac:dyDescent="0.25">
      <c r="A83" s="184" t="s">
        <v>321</v>
      </c>
      <c r="B83" s="291" t="s">
        <v>422</v>
      </c>
      <c r="C83" s="285" t="s">
        <v>91</v>
      </c>
      <c r="D83" s="285" t="s">
        <v>322</v>
      </c>
      <c r="E83" s="285"/>
      <c r="F83" s="286">
        <f>F84+F87</f>
        <v>0</v>
      </c>
      <c r="G83" s="286">
        <f>G84+G87</f>
        <v>0</v>
      </c>
      <c r="H83" s="286">
        <f>H84+H87</f>
        <v>0</v>
      </c>
    </row>
    <row r="84" spans="1:8" ht="30.75" hidden="1" customHeight="1" x14ac:dyDescent="0.25">
      <c r="A84" s="145" t="s">
        <v>323</v>
      </c>
      <c r="B84" s="291" t="s">
        <v>422</v>
      </c>
      <c r="C84" s="285" t="s">
        <v>91</v>
      </c>
      <c r="D84" s="285" t="s">
        <v>324</v>
      </c>
      <c r="E84" s="285" t="s">
        <v>217</v>
      </c>
      <c r="F84" s="286">
        <f>F85+F86</f>
        <v>0</v>
      </c>
      <c r="G84" s="286">
        <f>G85+G86</f>
        <v>0</v>
      </c>
      <c r="H84" s="286">
        <f>H85+H86</f>
        <v>0</v>
      </c>
    </row>
    <row r="85" spans="1:8" ht="30.75" hidden="1" customHeight="1" x14ac:dyDescent="0.25">
      <c r="A85" s="184" t="s">
        <v>325</v>
      </c>
      <c r="B85" s="291" t="s">
        <v>422</v>
      </c>
      <c r="C85" s="285" t="s">
        <v>91</v>
      </c>
      <c r="D85" s="285" t="s">
        <v>324</v>
      </c>
      <c r="E85" s="285" t="s">
        <v>326</v>
      </c>
      <c r="F85" s="286"/>
      <c r="G85" s="286"/>
      <c r="H85" s="286"/>
    </row>
    <row r="86" spans="1:8" ht="30.75" hidden="1" customHeight="1" x14ac:dyDescent="0.25">
      <c r="A86" s="184" t="s">
        <v>327</v>
      </c>
      <c r="B86" s="291" t="s">
        <v>422</v>
      </c>
      <c r="C86" s="285" t="s">
        <v>91</v>
      </c>
      <c r="D86" s="285" t="s">
        <v>324</v>
      </c>
      <c r="E86" s="285" t="s">
        <v>328</v>
      </c>
      <c r="F86" s="286"/>
      <c r="G86" s="286"/>
      <c r="H86" s="286"/>
    </row>
    <row r="87" spans="1:8" ht="30.75" hidden="1" customHeight="1" x14ac:dyDescent="0.25">
      <c r="A87" s="145" t="s">
        <v>224</v>
      </c>
      <c r="B87" s="291" t="s">
        <v>422</v>
      </c>
      <c r="C87" s="285" t="s">
        <v>91</v>
      </c>
      <c r="D87" s="285" t="s">
        <v>329</v>
      </c>
      <c r="E87" s="285" t="s">
        <v>218</v>
      </c>
      <c r="F87" s="286">
        <f>F88</f>
        <v>0</v>
      </c>
      <c r="G87" s="286">
        <f>G88</f>
        <v>0</v>
      </c>
      <c r="H87" s="286">
        <f>H88</f>
        <v>0</v>
      </c>
    </row>
    <row r="88" spans="1:8" ht="30.75" hidden="1" customHeight="1" x14ac:dyDescent="0.25">
      <c r="A88" s="184" t="s">
        <v>311</v>
      </c>
      <c r="B88" s="291" t="s">
        <v>422</v>
      </c>
      <c r="C88" s="285" t="s">
        <v>91</v>
      </c>
      <c r="D88" s="285" t="s">
        <v>329</v>
      </c>
      <c r="E88" s="285" t="s">
        <v>312</v>
      </c>
      <c r="F88" s="286"/>
      <c r="G88" s="286"/>
      <c r="H88" s="286"/>
    </row>
    <row r="89" spans="1:8" ht="30.75" customHeight="1" x14ac:dyDescent="0.25">
      <c r="A89" s="284" t="s">
        <v>330</v>
      </c>
      <c r="B89" s="304" t="s">
        <v>422</v>
      </c>
      <c r="C89" s="287" t="s">
        <v>91</v>
      </c>
      <c r="D89" s="287" t="s">
        <v>331</v>
      </c>
      <c r="E89" s="287"/>
      <c r="F89" s="289">
        <f>F91</f>
        <v>5000</v>
      </c>
      <c r="G89" s="286">
        <f>G91</f>
        <v>23600</v>
      </c>
      <c r="H89" s="286">
        <f>H91</f>
        <v>23600</v>
      </c>
    </row>
    <row r="90" spans="1:8" ht="66.75" customHeight="1" x14ac:dyDescent="0.25">
      <c r="A90" s="169" t="s">
        <v>410</v>
      </c>
      <c r="B90" s="301" t="s">
        <v>422</v>
      </c>
      <c r="C90" s="285" t="s">
        <v>91</v>
      </c>
      <c r="D90" s="285" t="s">
        <v>236</v>
      </c>
      <c r="E90" s="285"/>
      <c r="F90" s="286">
        <f t="shared" ref="F90:H91" si="3">F91</f>
        <v>5000</v>
      </c>
      <c r="G90" s="286">
        <f t="shared" si="3"/>
        <v>23600</v>
      </c>
      <c r="H90" s="286">
        <f t="shared" si="3"/>
        <v>23600</v>
      </c>
    </row>
    <row r="91" spans="1:8" ht="30.75" customHeight="1" x14ac:dyDescent="0.25">
      <c r="A91" s="149" t="s">
        <v>216</v>
      </c>
      <c r="B91" s="301" t="s">
        <v>422</v>
      </c>
      <c r="C91" s="285" t="s">
        <v>91</v>
      </c>
      <c r="D91" s="285" t="s">
        <v>236</v>
      </c>
      <c r="E91" s="285" t="s">
        <v>218</v>
      </c>
      <c r="F91" s="286">
        <f t="shared" si="3"/>
        <v>5000</v>
      </c>
      <c r="G91" s="286">
        <f t="shared" si="3"/>
        <v>23600</v>
      </c>
      <c r="H91" s="286">
        <f t="shared" si="3"/>
        <v>23600</v>
      </c>
    </row>
    <row r="92" spans="1:8" ht="30.75" customHeight="1" x14ac:dyDescent="0.25">
      <c r="A92" s="184" t="s">
        <v>205</v>
      </c>
      <c r="B92" s="301" t="s">
        <v>422</v>
      </c>
      <c r="C92" s="285" t="s">
        <v>91</v>
      </c>
      <c r="D92" s="285" t="s">
        <v>236</v>
      </c>
      <c r="E92" s="285" t="s">
        <v>312</v>
      </c>
      <c r="F92" s="286">
        <v>5000</v>
      </c>
      <c r="G92" s="286">
        <v>23600</v>
      </c>
      <c r="H92" s="286">
        <v>23600</v>
      </c>
    </row>
    <row r="93" spans="1:8" ht="41.25" hidden="1" customHeight="1" x14ac:dyDescent="0.25">
      <c r="A93" s="281" t="s">
        <v>227</v>
      </c>
      <c r="B93" s="291" t="s">
        <v>422</v>
      </c>
      <c r="C93" s="287" t="s">
        <v>91</v>
      </c>
      <c r="D93" s="287" t="s">
        <v>319</v>
      </c>
      <c r="E93" s="287"/>
      <c r="F93" s="289">
        <f>F94</f>
        <v>0</v>
      </c>
      <c r="G93" s="289">
        <f>G94</f>
        <v>23600</v>
      </c>
      <c r="H93" s="289">
        <f>H94</f>
        <v>23600</v>
      </c>
    </row>
    <row r="94" spans="1:8" ht="36" hidden="1" customHeight="1" x14ac:dyDescent="0.25">
      <c r="A94" s="28" t="s">
        <v>233</v>
      </c>
      <c r="B94" s="291" t="s">
        <v>422</v>
      </c>
      <c r="C94" s="287" t="s">
        <v>91</v>
      </c>
      <c r="D94" s="287" t="s">
        <v>234</v>
      </c>
      <c r="E94" s="287"/>
      <c r="F94" s="289">
        <f>F95+F101</f>
        <v>0</v>
      </c>
      <c r="G94" s="289">
        <f>G95+G101</f>
        <v>23600</v>
      </c>
      <c r="H94" s="289">
        <f>H95+H101</f>
        <v>23600</v>
      </c>
    </row>
    <row r="95" spans="1:8" ht="36" hidden="1" customHeight="1" thickBot="1" x14ac:dyDescent="0.3">
      <c r="A95" s="184" t="s">
        <v>321</v>
      </c>
      <c r="B95" s="291" t="s">
        <v>422</v>
      </c>
      <c r="C95" s="285" t="s">
        <v>91</v>
      </c>
      <c r="D95" s="285" t="s">
        <v>322</v>
      </c>
      <c r="E95" s="285"/>
      <c r="F95" s="286">
        <f>F96+F99</f>
        <v>0</v>
      </c>
      <c r="G95" s="286">
        <f>G96+G99</f>
        <v>0</v>
      </c>
      <c r="H95" s="286">
        <f>H96+H99</f>
        <v>0</v>
      </c>
    </row>
    <row r="96" spans="1:8" ht="36" hidden="1" customHeight="1" thickBot="1" x14ac:dyDescent="0.3">
      <c r="A96" s="145" t="s">
        <v>323</v>
      </c>
      <c r="B96" s="291" t="s">
        <v>422</v>
      </c>
      <c r="C96" s="285" t="s">
        <v>91</v>
      </c>
      <c r="D96" s="285" t="s">
        <v>324</v>
      </c>
      <c r="E96" s="285" t="s">
        <v>217</v>
      </c>
      <c r="F96" s="286">
        <f>F97+F98</f>
        <v>0</v>
      </c>
      <c r="G96" s="286">
        <f>G97+G98</f>
        <v>0</v>
      </c>
      <c r="H96" s="286">
        <f>H97+H98</f>
        <v>0</v>
      </c>
    </row>
    <row r="97" spans="1:8" ht="36" hidden="1" customHeight="1" thickBot="1" x14ac:dyDescent="0.3">
      <c r="A97" s="184" t="s">
        <v>325</v>
      </c>
      <c r="B97" s="291" t="s">
        <v>422</v>
      </c>
      <c r="C97" s="285" t="s">
        <v>91</v>
      </c>
      <c r="D97" s="285" t="s">
        <v>324</v>
      </c>
      <c r="E97" s="285" t="s">
        <v>326</v>
      </c>
      <c r="F97" s="286"/>
      <c r="G97" s="286"/>
      <c r="H97" s="286"/>
    </row>
    <row r="98" spans="1:8" ht="36" hidden="1" customHeight="1" thickBot="1" x14ac:dyDescent="0.3">
      <c r="A98" s="184" t="s">
        <v>327</v>
      </c>
      <c r="B98" s="291" t="s">
        <v>422</v>
      </c>
      <c r="C98" s="285" t="s">
        <v>91</v>
      </c>
      <c r="D98" s="285" t="s">
        <v>324</v>
      </c>
      <c r="E98" s="285" t="s">
        <v>328</v>
      </c>
      <c r="F98" s="286"/>
      <c r="G98" s="286"/>
      <c r="H98" s="286"/>
    </row>
    <row r="99" spans="1:8" ht="36" hidden="1" customHeight="1" thickBot="1" x14ac:dyDescent="0.3">
      <c r="A99" s="145" t="s">
        <v>224</v>
      </c>
      <c r="B99" s="291" t="s">
        <v>422</v>
      </c>
      <c r="C99" s="285" t="s">
        <v>91</v>
      </c>
      <c r="D99" s="285" t="s">
        <v>329</v>
      </c>
      <c r="E99" s="285" t="s">
        <v>218</v>
      </c>
      <c r="F99" s="286">
        <f>F100</f>
        <v>0</v>
      </c>
      <c r="G99" s="286">
        <f>G100</f>
        <v>0</v>
      </c>
      <c r="H99" s="286">
        <f>H100</f>
        <v>0</v>
      </c>
    </row>
    <row r="100" spans="1:8" ht="36" hidden="1" customHeight="1" thickBot="1" x14ac:dyDescent="0.3">
      <c r="A100" s="184" t="s">
        <v>311</v>
      </c>
      <c r="B100" s="291" t="s">
        <v>422</v>
      </c>
      <c r="C100" s="285" t="s">
        <v>91</v>
      </c>
      <c r="D100" s="285" t="s">
        <v>329</v>
      </c>
      <c r="E100" s="285" t="s">
        <v>312</v>
      </c>
      <c r="F100" s="286"/>
      <c r="G100" s="286"/>
      <c r="H100" s="286"/>
    </row>
    <row r="101" spans="1:8" ht="57" hidden="1" customHeight="1" x14ac:dyDescent="0.25">
      <c r="A101" s="269" t="s">
        <v>330</v>
      </c>
      <c r="B101" s="301" t="s">
        <v>422</v>
      </c>
      <c r="C101" s="285" t="s">
        <v>91</v>
      </c>
      <c r="D101" s="285" t="s">
        <v>331</v>
      </c>
      <c r="E101" s="285"/>
      <c r="F101" s="286">
        <f>F103</f>
        <v>0</v>
      </c>
      <c r="G101" s="286">
        <f>G103</f>
        <v>23600</v>
      </c>
      <c r="H101" s="286">
        <f>H103</f>
        <v>23600</v>
      </c>
    </row>
    <row r="102" spans="1:8" ht="78" hidden="1" customHeight="1" x14ac:dyDescent="0.25">
      <c r="A102" s="169" t="s">
        <v>283</v>
      </c>
      <c r="B102" s="301" t="s">
        <v>422</v>
      </c>
      <c r="C102" s="285" t="s">
        <v>91</v>
      </c>
      <c r="D102" s="285" t="s">
        <v>236</v>
      </c>
      <c r="E102" s="285"/>
      <c r="F102" s="286">
        <f t="shared" ref="F102:H103" si="4">F103</f>
        <v>0</v>
      </c>
      <c r="G102" s="286">
        <f t="shared" si="4"/>
        <v>23600</v>
      </c>
      <c r="H102" s="286">
        <f t="shared" si="4"/>
        <v>23600</v>
      </c>
    </row>
    <row r="103" spans="1:8" ht="36" hidden="1" customHeight="1" x14ac:dyDescent="0.25">
      <c r="A103" s="145" t="s">
        <v>224</v>
      </c>
      <c r="B103" s="301" t="s">
        <v>422</v>
      </c>
      <c r="C103" s="285" t="s">
        <v>91</v>
      </c>
      <c r="D103" s="285" t="s">
        <v>236</v>
      </c>
      <c r="E103" s="285" t="s">
        <v>218</v>
      </c>
      <c r="F103" s="286">
        <f t="shared" si="4"/>
        <v>0</v>
      </c>
      <c r="G103" s="286">
        <f t="shared" si="4"/>
        <v>23600</v>
      </c>
      <c r="H103" s="286">
        <f t="shared" si="4"/>
        <v>23600</v>
      </c>
    </row>
    <row r="104" spans="1:8" ht="36" hidden="1" customHeight="1" x14ac:dyDescent="0.25">
      <c r="A104" s="184" t="s">
        <v>205</v>
      </c>
      <c r="B104" s="301" t="s">
        <v>422</v>
      </c>
      <c r="C104" s="285" t="s">
        <v>91</v>
      </c>
      <c r="D104" s="285" t="s">
        <v>236</v>
      </c>
      <c r="E104" s="285" t="s">
        <v>312</v>
      </c>
      <c r="F104" s="286">
        <v>0</v>
      </c>
      <c r="G104" s="286">
        <v>23600</v>
      </c>
      <c r="H104" s="286">
        <v>23600</v>
      </c>
    </row>
    <row r="105" spans="1:8" ht="31.5" hidden="1" x14ac:dyDescent="0.25">
      <c r="A105" s="28" t="s">
        <v>332</v>
      </c>
      <c r="B105" s="291" t="s">
        <v>422</v>
      </c>
      <c r="C105" s="287" t="s">
        <v>239</v>
      </c>
      <c r="D105" s="287" t="s">
        <v>237</v>
      </c>
      <c r="E105" s="287"/>
      <c r="F105" s="289">
        <f>F112</f>
        <v>842966.35</v>
      </c>
      <c r="G105" s="289">
        <f>G112</f>
        <v>293885.67000000004</v>
      </c>
      <c r="H105" s="289">
        <f>H112</f>
        <v>293885.67000000004</v>
      </c>
    </row>
    <row r="106" spans="1:8" ht="63" hidden="1" x14ac:dyDescent="0.25">
      <c r="A106" s="269" t="s">
        <v>333</v>
      </c>
      <c r="B106" s="291" t="s">
        <v>422</v>
      </c>
      <c r="C106" s="285" t="s">
        <v>239</v>
      </c>
      <c r="D106" s="285" t="s">
        <v>334</v>
      </c>
      <c r="E106" s="285"/>
      <c r="F106" s="286">
        <f>F112</f>
        <v>842966.35</v>
      </c>
      <c r="G106" s="286">
        <f>G112</f>
        <v>293885.67000000004</v>
      </c>
      <c r="H106" s="286">
        <f>H112</f>
        <v>293885.67000000004</v>
      </c>
    </row>
    <row r="107" spans="1:8" ht="63" hidden="1" x14ac:dyDescent="0.25">
      <c r="A107" s="169" t="s">
        <v>231</v>
      </c>
      <c r="B107" s="291" t="s">
        <v>422</v>
      </c>
      <c r="C107" s="285" t="s">
        <v>239</v>
      </c>
      <c r="D107" s="285" t="s">
        <v>238</v>
      </c>
      <c r="E107" s="285"/>
      <c r="F107" s="286">
        <f>F112</f>
        <v>842966.35</v>
      </c>
      <c r="G107" s="286">
        <f>G112</f>
        <v>293885.67000000004</v>
      </c>
      <c r="H107" s="286">
        <f>H112</f>
        <v>293885.67000000004</v>
      </c>
    </row>
    <row r="108" spans="1:8" ht="47.25" hidden="1" x14ac:dyDescent="0.25">
      <c r="A108" s="315" t="s">
        <v>446</v>
      </c>
      <c r="B108" s="291" t="s">
        <v>422</v>
      </c>
      <c r="C108" s="287" t="s">
        <v>91</v>
      </c>
      <c r="D108" s="287" t="s">
        <v>215</v>
      </c>
      <c r="E108" s="287"/>
      <c r="F108" s="289">
        <v>0</v>
      </c>
      <c r="G108" s="286"/>
      <c r="H108" s="286"/>
    </row>
    <row r="109" spans="1:8" ht="47.25" hidden="1" x14ac:dyDescent="0.25">
      <c r="A109" s="315" t="s">
        <v>447</v>
      </c>
      <c r="B109" s="291" t="s">
        <v>422</v>
      </c>
      <c r="C109" s="287" t="s">
        <v>91</v>
      </c>
      <c r="D109" s="287" t="s">
        <v>215</v>
      </c>
      <c r="E109" s="287"/>
      <c r="F109" s="289">
        <v>0</v>
      </c>
      <c r="G109" s="286"/>
      <c r="H109" s="286"/>
    </row>
    <row r="110" spans="1:8" ht="31.5" hidden="1" x14ac:dyDescent="0.25">
      <c r="A110" s="169" t="s">
        <v>448</v>
      </c>
      <c r="B110" s="305" t="s">
        <v>422</v>
      </c>
      <c r="C110" s="285" t="s">
        <v>91</v>
      </c>
      <c r="D110" s="285" t="s">
        <v>215</v>
      </c>
      <c r="E110" s="285" t="s">
        <v>218</v>
      </c>
      <c r="F110" s="286">
        <v>0</v>
      </c>
      <c r="G110" s="286"/>
      <c r="H110" s="286"/>
    </row>
    <row r="111" spans="1:8" hidden="1" x14ac:dyDescent="0.25">
      <c r="A111" s="169" t="s">
        <v>449</v>
      </c>
      <c r="B111" s="291" t="s">
        <v>422</v>
      </c>
      <c r="C111" s="285" t="s">
        <v>91</v>
      </c>
      <c r="D111" s="285" t="s">
        <v>215</v>
      </c>
      <c r="E111" s="285" t="s">
        <v>312</v>
      </c>
      <c r="F111" s="286">
        <v>0</v>
      </c>
      <c r="G111" s="286"/>
      <c r="H111" s="286"/>
    </row>
    <row r="112" spans="1:8" ht="29.25" customHeight="1" x14ac:dyDescent="0.25">
      <c r="A112" s="153" t="s">
        <v>92</v>
      </c>
      <c r="B112" s="291" t="s">
        <v>422</v>
      </c>
      <c r="C112" s="287" t="s">
        <v>93</v>
      </c>
      <c r="D112" s="285"/>
      <c r="E112" s="285"/>
      <c r="F112" s="289">
        <f>F113+F144</f>
        <v>842966.35</v>
      </c>
      <c r="G112" s="289">
        <f>G113+G143</f>
        <v>293885.67000000004</v>
      </c>
      <c r="H112" s="289">
        <f>H113+H143</f>
        <v>293885.67000000004</v>
      </c>
    </row>
    <row r="113" spans="1:8" ht="34.5" customHeight="1" x14ac:dyDescent="0.25">
      <c r="A113" s="153" t="s">
        <v>94</v>
      </c>
      <c r="B113" s="291" t="s">
        <v>422</v>
      </c>
      <c r="C113" s="287" t="s">
        <v>95</v>
      </c>
      <c r="D113" s="285"/>
      <c r="E113" s="285"/>
      <c r="F113" s="289">
        <f>F114+F120</f>
        <v>842966.35</v>
      </c>
      <c r="G113" s="289">
        <f>G120</f>
        <v>293885.67000000004</v>
      </c>
      <c r="H113" s="289">
        <f>H120</f>
        <v>293885.67000000004</v>
      </c>
    </row>
    <row r="114" spans="1:8" ht="30.75" hidden="1" customHeight="1" x14ac:dyDescent="0.25">
      <c r="A114" s="309" t="s">
        <v>227</v>
      </c>
      <c r="B114" s="291" t="s">
        <v>422</v>
      </c>
      <c r="C114" s="287" t="s">
        <v>95</v>
      </c>
      <c r="D114" s="287" t="s">
        <v>228</v>
      </c>
      <c r="E114" s="287"/>
      <c r="F114" s="289">
        <f>F115</f>
        <v>0</v>
      </c>
      <c r="G114" s="289">
        <f>G120</f>
        <v>293885.67000000004</v>
      </c>
      <c r="H114" s="289">
        <f>H120</f>
        <v>293885.67000000004</v>
      </c>
    </row>
    <row r="115" spans="1:8" s="131" customFormat="1" ht="31.5" hidden="1" x14ac:dyDescent="0.25">
      <c r="A115" s="153" t="s">
        <v>282</v>
      </c>
      <c r="B115" s="291" t="s">
        <v>422</v>
      </c>
      <c r="C115" s="287" t="s">
        <v>95</v>
      </c>
      <c r="D115" s="287" t="s">
        <v>280</v>
      </c>
      <c r="E115" s="287"/>
      <c r="F115" s="289">
        <f>F118</f>
        <v>0</v>
      </c>
      <c r="G115" s="289">
        <f>G118</f>
        <v>2000</v>
      </c>
      <c r="H115" s="289">
        <f>H118</f>
        <v>2000</v>
      </c>
    </row>
    <row r="116" spans="1:8" ht="63.75" hidden="1" customHeight="1" x14ac:dyDescent="0.25">
      <c r="A116" s="276" t="s">
        <v>378</v>
      </c>
      <c r="B116" s="304" t="s">
        <v>422</v>
      </c>
      <c r="C116" s="287" t="s">
        <v>95</v>
      </c>
      <c r="D116" s="287" t="s">
        <v>377</v>
      </c>
      <c r="E116" s="287"/>
      <c r="F116" s="289">
        <f>F118</f>
        <v>0</v>
      </c>
      <c r="G116" s="286">
        <f>G118</f>
        <v>2000</v>
      </c>
      <c r="H116" s="286">
        <f>H118</f>
        <v>2000</v>
      </c>
    </row>
    <row r="117" spans="1:8" ht="63" hidden="1" x14ac:dyDescent="0.25">
      <c r="A117" s="169" t="s">
        <v>410</v>
      </c>
      <c r="B117" s="301" t="s">
        <v>422</v>
      </c>
      <c r="C117" s="285" t="s">
        <v>95</v>
      </c>
      <c r="D117" s="285" t="s">
        <v>281</v>
      </c>
      <c r="E117" s="285"/>
      <c r="F117" s="286">
        <f t="shared" ref="F117:H118" si="5">F118</f>
        <v>0</v>
      </c>
      <c r="G117" s="286">
        <f t="shared" si="5"/>
        <v>2000</v>
      </c>
      <c r="H117" s="286">
        <f t="shared" si="5"/>
        <v>2000</v>
      </c>
    </row>
    <row r="118" spans="1:8" ht="31.5" hidden="1" x14ac:dyDescent="0.25">
      <c r="A118" s="149" t="s">
        <v>216</v>
      </c>
      <c r="B118" s="301" t="s">
        <v>422</v>
      </c>
      <c r="C118" s="285" t="s">
        <v>95</v>
      </c>
      <c r="D118" s="285" t="s">
        <v>281</v>
      </c>
      <c r="E118" s="285" t="s">
        <v>218</v>
      </c>
      <c r="F118" s="286">
        <f t="shared" si="5"/>
        <v>0</v>
      </c>
      <c r="G118" s="286">
        <f t="shared" si="5"/>
        <v>2000</v>
      </c>
      <c r="H118" s="286">
        <f t="shared" si="5"/>
        <v>2000</v>
      </c>
    </row>
    <row r="119" spans="1:8" hidden="1" x14ac:dyDescent="0.25">
      <c r="A119" s="184" t="s">
        <v>205</v>
      </c>
      <c r="B119" s="301" t="s">
        <v>422</v>
      </c>
      <c r="C119" s="285" t="s">
        <v>95</v>
      </c>
      <c r="D119" s="285" t="s">
        <v>281</v>
      </c>
      <c r="E119" s="285" t="s">
        <v>312</v>
      </c>
      <c r="F119" s="286">
        <v>0</v>
      </c>
      <c r="G119" s="286">
        <v>2000</v>
      </c>
      <c r="H119" s="286">
        <v>2000</v>
      </c>
    </row>
    <row r="120" spans="1:8" ht="31.5" x14ac:dyDescent="0.25">
      <c r="A120" s="28" t="s">
        <v>335</v>
      </c>
      <c r="B120" s="291" t="s">
        <v>422</v>
      </c>
      <c r="C120" s="287" t="s">
        <v>95</v>
      </c>
      <c r="D120" s="287" t="s">
        <v>240</v>
      </c>
      <c r="E120" s="287"/>
      <c r="F120" s="289">
        <f>F121+F139</f>
        <v>842966.35</v>
      </c>
      <c r="G120" s="289">
        <f>G121</f>
        <v>293885.67000000004</v>
      </c>
      <c r="H120" s="289">
        <f>H121</f>
        <v>293885.67000000004</v>
      </c>
    </row>
    <row r="121" spans="1:8" ht="31.5" customHeight="1" x14ac:dyDescent="0.25">
      <c r="A121" s="28" t="s">
        <v>336</v>
      </c>
      <c r="B121" s="291" t="s">
        <v>422</v>
      </c>
      <c r="C121" s="287" t="s">
        <v>95</v>
      </c>
      <c r="D121" s="287" t="s">
        <v>241</v>
      </c>
      <c r="E121" s="287"/>
      <c r="F121" s="289">
        <f>F122+F126+F130</f>
        <v>842966.35</v>
      </c>
      <c r="G121" s="289">
        <f>G122+G126</f>
        <v>293885.67000000004</v>
      </c>
      <c r="H121" s="289">
        <f>H122+H126</f>
        <v>293885.67000000004</v>
      </c>
    </row>
    <row r="122" spans="1:8" ht="38.25" customHeight="1" x14ac:dyDescent="0.25">
      <c r="A122" s="153" t="s">
        <v>429</v>
      </c>
      <c r="B122" s="304" t="s">
        <v>422</v>
      </c>
      <c r="C122" s="287" t="s">
        <v>95</v>
      </c>
      <c r="D122" s="287" t="s">
        <v>337</v>
      </c>
      <c r="E122" s="287"/>
      <c r="F122" s="289">
        <f>F124</f>
        <v>798466.35</v>
      </c>
      <c r="G122" s="286">
        <f>G124</f>
        <v>228885.67</v>
      </c>
      <c r="H122" s="286">
        <f>H124</f>
        <v>228885.67</v>
      </c>
    </row>
    <row r="123" spans="1:8" ht="63" x14ac:dyDescent="0.25">
      <c r="A123" s="169" t="s">
        <v>410</v>
      </c>
      <c r="B123" s="301" t="s">
        <v>422</v>
      </c>
      <c r="C123" s="285" t="s">
        <v>95</v>
      </c>
      <c r="D123" s="285" t="s">
        <v>242</v>
      </c>
      <c r="E123" s="285"/>
      <c r="F123" s="286">
        <f t="shared" ref="F123:H124" si="6">F124</f>
        <v>798466.35</v>
      </c>
      <c r="G123" s="286">
        <f t="shared" si="6"/>
        <v>228885.67</v>
      </c>
      <c r="H123" s="286">
        <f t="shared" si="6"/>
        <v>228885.67</v>
      </c>
    </row>
    <row r="124" spans="1:8" ht="31.5" x14ac:dyDescent="0.25">
      <c r="A124" s="149" t="s">
        <v>216</v>
      </c>
      <c r="B124" s="301" t="s">
        <v>422</v>
      </c>
      <c r="C124" s="285" t="s">
        <v>95</v>
      </c>
      <c r="D124" s="285" t="s">
        <v>242</v>
      </c>
      <c r="E124" s="285" t="s">
        <v>218</v>
      </c>
      <c r="F124" s="286">
        <f t="shared" si="6"/>
        <v>798466.35</v>
      </c>
      <c r="G124" s="286">
        <f t="shared" si="6"/>
        <v>228885.67</v>
      </c>
      <c r="H124" s="286">
        <f t="shared" si="6"/>
        <v>228885.67</v>
      </c>
    </row>
    <row r="125" spans="1:8" x14ac:dyDescent="0.25">
      <c r="A125" s="184" t="s">
        <v>205</v>
      </c>
      <c r="B125" s="301" t="s">
        <v>422</v>
      </c>
      <c r="C125" s="285" t="s">
        <v>95</v>
      </c>
      <c r="D125" s="285" t="s">
        <v>242</v>
      </c>
      <c r="E125" s="285" t="s">
        <v>312</v>
      </c>
      <c r="F125" s="286">
        <v>798466.35</v>
      </c>
      <c r="G125" s="286">
        <v>228885.67</v>
      </c>
      <c r="H125" s="286">
        <v>228885.67</v>
      </c>
    </row>
    <row r="126" spans="1:8" ht="63" hidden="1" x14ac:dyDescent="0.25">
      <c r="A126" s="312" t="s">
        <v>430</v>
      </c>
      <c r="B126" s="291" t="s">
        <v>422</v>
      </c>
      <c r="C126" s="287" t="s">
        <v>95</v>
      </c>
      <c r="D126" s="287" t="s">
        <v>338</v>
      </c>
      <c r="E126" s="287"/>
      <c r="F126" s="289">
        <f>F128</f>
        <v>0</v>
      </c>
      <c r="G126" s="286">
        <f>G128</f>
        <v>65000</v>
      </c>
      <c r="H126" s="286">
        <f>H128</f>
        <v>65000</v>
      </c>
    </row>
    <row r="127" spans="1:8" ht="63" hidden="1" x14ac:dyDescent="0.25">
      <c r="A127" s="169" t="s">
        <v>410</v>
      </c>
      <c r="B127" s="301" t="s">
        <v>422</v>
      </c>
      <c r="C127" s="285" t="s">
        <v>95</v>
      </c>
      <c r="D127" s="285" t="s">
        <v>243</v>
      </c>
      <c r="E127" s="285"/>
      <c r="F127" s="286">
        <f t="shared" ref="F127:H128" si="7">F128</f>
        <v>0</v>
      </c>
      <c r="G127" s="286">
        <f t="shared" si="7"/>
        <v>65000</v>
      </c>
      <c r="H127" s="286">
        <f t="shared" si="7"/>
        <v>65000</v>
      </c>
    </row>
    <row r="128" spans="1:8" ht="31.5" hidden="1" x14ac:dyDescent="0.25">
      <c r="A128" s="149" t="s">
        <v>216</v>
      </c>
      <c r="B128" s="301" t="s">
        <v>422</v>
      </c>
      <c r="C128" s="285" t="s">
        <v>95</v>
      </c>
      <c r="D128" s="285" t="s">
        <v>243</v>
      </c>
      <c r="E128" s="285" t="s">
        <v>218</v>
      </c>
      <c r="F128" s="286">
        <f t="shared" si="7"/>
        <v>0</v>
      </c>
      <c r="G128" s="286">
        <f t="shared" si="7"/>
        <v>65000</v>
      </c>
      <c r="H128" s="286">
        <f t="shared" si="7"/>
        <v>65000</v>
      </c>
    </row>
    <row r="129" spans="1:8" hidden="1" x14ac:dyDescent="0.25">
      <c r="A129" s="184" t="s">
        <v>205</v>
      </c>
      <c r="B129" s="301" t="s">
        <v>422</v>
      </c>
      <c r="C129" s="285" t="s">
        <v>95</v>
      </c>
      <c r="D129" s="285" t="s">
        <v>243</v>
      </c>
      <c r="E129" s="285" t="s">
        <v>312</v>
      </c>
      <c r="F129" s="286">
        <v>0</v>
      </c>
      <c r="G129" s="286">
        <v>65000</v>
      </c>
      <c r="H129" s="286">
        <v>65000</v>
      </c>
    </row>
    <row r="130" spans="1:8" ht="31.5" x14ac:dyDescent="0.25">
      <c r="A130" s="156" t="s">
        <v>431</v>
      </c>
      <c r="B130" s="291" t="s">
        <v>422</v>
      </c>
      <c r="C130" s="287" t="s">
        <v>95</v>
      </c>
      <c r="D130" s="287" t="s">
        <v>379</v>
      </c>
      <c r="E130" s="287"/>
      <c r="F130" s="289">
        <f>F132</f>
        <v>44500</v>
      </c>
      <c r="G130" s="286">
        <f>G132</f>
        <v>0</v>
      </c>
      <c r="H130" s="286">
        <f>H132</f>
        <v>0</v>
      </c>
    </row>
    <row r="131" spans="1:8" ht="63" x14ac:dyDescent="0.25">
      <c r="A131" s="169" t="s">
        <v>410</v>
      </c>
      <c r="B131" s="301" t="s">
        <v>422</v>
      </c>
      <c r="C131" s="285" t="s">
        <v>95</v>
      </c>
      <c r="D131" s="285" t="s">
        <v>284</v>
      </c>
      <c r="E131" s="285"/>
      <c r="F131" s="286">
        <f t="shared" ref="F131:H132" si="8">F132</f>
        <v>44500</v>
      </c>
      <c r="G131" s="286">
        <f t="shared" si="8"/>
        <v>0</v>
      </c>
      <c r="H131" s="286">
        <f t="shared" si="8"/>
        <v>0</v>
      </c>
    </row>
    <row r="132" spans="1:8" ht="31.5" x14ac:dyDescent="0.25">
      <c r="A132" s="149" t="s">
        <v>216</v>
      </c>
      <c r="B132" s="301" t="s">
        <v>422</v>
      </c>
      <c r="C132" s="285" t="s">
        <v>95</v>
      </c>
      <c r="D132" s="285" t="s">
        <v>284</v>
      </c>
      <c r="E132" s="285" t="s">
        <v>218</v>
      </c>
      <c r="F132" s="286">
        <f t="shared" si="8"/>
        <v>44500</v>
      </c>
      <c r="G132" s="286">
        <f t="shared" si="8"/>
        <v>0</v>
      </c>
      <c r="H132" s="286">
        <f t="shared" si="8"/>
        <v>0</v>
      </c>
    </row>
    <row r="133" spans="1:8" ht="15" customHeight="1" x14ac:dyDescent="0.25">
      <c r="A133" s="184" t="s">
        <v>205</v>
      </c>
      <c r="B133" s="301" t="s">
        <v>422</v>
      </c>
      <c r="C133" s="285" t="s">
        <v>95</v>
      </c>
      <c r="D133" s="285" t="s">
        <v>284</v>
      </c>
      <c r="E133" s="285" t="s">
        <v>312</v>
      </c>
      <c r="F133" s="286">
        <v>44500</v>
      </c>
      <c r="G133" s="286">
        <v>0</v>
      </c>
      <c r="H133" s="286">
        <v>0</v>
      </c>
    </row>
    <row r="134" spans="1:8" ht="31.5" hidden="1" x14ac:dyDescent="0.25">
      <c r="A134" s="28" t="s">
        <v>244</v>
      </c>
      <c r="B134" s="291" t="s">
        <v>422</v>
      </c>
      <c r="C134" s="287" t="s">
        <v>95</v>
      </c>
      <c r="D134" s="287" t="s">
        <v>245</v>
      </c>
      <c r="E134" s="287"/>
      <c r="F134" s="289">
        <f>F137</f>
        <v>0</v>
      </c>
      <c r="G134" s="289">
        <f>G137</f>
        <v>0</v>
      </c>
      <c r="H134" s="289">
        <f>H137</f>
        <v>0</v>
      </c>
    </row>
    <row r="135" spans="1:8" ht="47.25" hidden="1" x14ac:dyDescent="0.25">
      <c r="A135" s="269" t="s">
        <v>339</v>
      </c>
      <c r="B135" s="291" t="s">
        <v>422</v>
      </c>
      <c r="C135" s="285" t="s">
        <v>95</v>
      </c>
      <c r="D135" s="285" t="s">
        <v>340</v>
      </c>
      <c r="E135" s="285"/>
      <c r="F135" s="286">
        <f>F137</f>
        <v>0</v>
      </c>
      <c r="G135" s="286">
        <f>G137</f>
        <v>0</v>
      </c>
      <c r="H135" s="286">
        <f>H137</f>
        <v>0</v>
      </c>
    </row>
    <row r="136" spans="1:8" ht="63" hidden="1" x14ac:dyDescent="0.25">
      <c r="A136" s="169" t="s">
        <v>231</v>
      </c>
      <c r="B136" s="291" t="s">
        <v>422</v>
      </c>
      <c r="C136" s="285" t="s">
        <v>95</v>
      </c>
      <c r="D136" s="285" t="s">
        <v>246</v>
      </c>
      <c r="E136" s="285"/>
      <c r="F136" s="286">
        <f t="shared" ref="F136:H137" si="9">F137</f>
        <v>0</v>
      </c>
      <c r="G136" s="286">
        <f t="shared" si="9"/>
        <v>0</v>
      </c>
      <c r="H136" s="286">
        <f t="shared" si="9"/>
        <v>0</v>
      </c>
    </row>
    <row r="137" spans="1:8" ht="31.5" hidden="1" x14ac:dyDescent="0.25">
      <c r="A137" s="145" t="s">
        <v>224</v>
      </c>
      <c r="B137" s="291" t="s">
        <v>422</v>
      </c>
      <c r="C137" s="285" t="s">
        <v>95</v>
      </c>
      <c r="D137" s="285" t="s">
        <v>246</v>
      </c>
      <c r="E137" s="285" t="s">
        <v>218</v>
      </c>
      <c r="F137" s="286">
        <f t="shared" si="9"/>
        <v>0</v>
      </c>
      <c r="G137" s="286">
        <f t="shared" si="9"/>
        <v>0</v>
      </c>
      <c r="H137" s="286">
        <f t="shared" si="9"/>
        <v>0</v>
      </c>
    </row>
    <row r="138" spans="1:8" ht="27.75" hidden="1" customHeight="1" x14ac:dyDescent="0.25">
      <c r="A138" s="184" t="s">
        <v>311</v>
      </c>
      <c r="B138" s="291" t="s">
        <v>422</v>
      </c>
      <c r="C138" s="285" t="s">
        <v>95</v>
      </c>
      <c r="D138" s="285" t="s">
        <v>246</v>
      </c>
      <c r="E138" s="285" t="s">
        <v>312</v>
      </c>
      <c r="F138" s="286"/>
      <c r="G138" s="286"/>
      <c r="H138" s="286"/>
    </row>
    <row r="139" spans="1:8" ht="1.5" hidden="1" customHeight="1" x14ac:dyDescent="0.25">
      <c r="A139" s="28" t="s">
        <v>341</v>
      </c>
      <c r="B139" s="291" t="s">
        <v>422</v>
      </c>
      <c r="C139" s="287" t="s">
        <v>95</v>
      </c>
      <c r="D139" s="287" t="s">
        <v>247</v>
      </c>
      <c r="E139" s="287"/>
      <c r="F139" s="289">
        <f>F142</f>
        <v>0</v>
      </c>
      <c r="G139" s="289">
        <f>G142</f>
        <v>0</v>
      </c>
      <c r="H139" s="289">
        <f>H142</f>
        <v>0</v>
      </c>
    </row>
    <row r="140" spans="1:8" ht="30" hidden="1" customHeight="1" x14ac:dyDescent="0.25">
      <c r="A140" s="28" t="s">
        <v>342</v>
      </c>
      <c r="B140" s="291" t="s">
        <v>422</v>
      </c>
      <c r="C140" s="287" t="s">
        <v>95</v>
      </c>
      <c r="D140" s="287" t="s">
        <v>343</v>
      </c>
      <c r="E140" s="287"/>
      <c r="F140" s="289">
        <f>F142</f>
        <v>0</v>
      </c>
      <c r="G140" s="286">
        <f>G142</f>
        <v>0</v>
      </c>
      <c r="H140" s="286">
        <f>H142</f>
        <v>0</v>
      </c>
    </row>
    <row r="141" spans="1:8" ht="65.25" hidden="1" customHeight="1" x14ac:dyDescent="0.25">
      <c r="A141" s="169" t="s">
        <v>410</v>
      </c>
      <c r="B141" s="291" t="s">
        <v>422</v>
      </c>
      <c r="C141" s="285" t="s">
        <v>95</v>
      </c>
      <c r="D141" s="285" t="s">
        <v>248</v>
      </c>
      <c r="E141" s="285"/>
      <c r="F141" s="286">
        <f t="shared" ref="F141:H142" si="10">F142</f>
        <v>0</v>
      </c>
      <c r="G141" s="286">
        <f t="shared" si="10"/>
        <v>0</v>
      </c>
      <c r="H141" s="286">
        <f t="shared" si="10"/>
        <v>0</v>
      </c>
    </row>
    <row r="142" spans="1:8" ht="32.25" hidden="1" customHeight="1" x14ac:dyDescent="0.25">
      <c r="A142" s="149" t="s">
        <v>216</v>
      </c>
      <c r="B142" s="291" t="s">
        <v>422</v>
      </c>
      <c r="C142" s="285" t="s">
        <v>95</v>
      </c>
      <c r="D142" s="285" t="s">
        <v>248</v>
      </c>
      <c r="E142" s="285" t="s">
        <v>218</v>
      </c>
      <c r="F142" s="286">
        <f t="shared" si="10"/>
        <v>0</v>
      </c>
      <c r="G142" s="286">
        <f t="shared" si="10"/>
        <v>0</v>
      </c>
      <c r="H142" s="286">
        <f t="shared" si="10"/>
        <v>0</v>
      </c>
    </row>
    <row r="143" spans="1:8" hidden="1" x14ac:dyDescent="0.25">
      <c r="A143" s="184" t="s">
        <v>205</v>
      </c>
      <c r="B143" s="301" t="s">
        <v>422</v>
      </c>
      <c r="C143" s="285" t="s">
        <v>95</v>
      </c>
      <c r="D143" s="285" t="s">
        <v>248</v>
      </c>
      <c r="E143" s="285" t="s">
        <v>312</v>
      </c>
      <c r="F143" s="286">
        <v>0</v>
      </c>
      <c r="G143" s="286">
        <v>0</v>
      </c>
      <c r="H143" s="286">
        <v>0</v>
      </c>
    </row>
    <row r="144" spans="1:8" ht="36" hidden="1" customHeight="1" x14ac:dyDescent="0.25">
      <c r="A144" s="313" t="s">
        <v>380</v>
      </c>
      <c r="B144" s="291" t="s">
        <v>422</v>
      </c>
      <c r="C144" s="287" t="s">
        <v>209</v>
      </c>
      <c r="D144" s="285"/>
      <c r="E144" s="285"/>
      <c r="F144" s="289">
        <f>F145</f>
        <v>0</v>
      </c>
      <c r="G144" s="289">
        <f>G176</f>
        <v>75514</v>
      </c>
      <c r="H144" s="289">
        <f>H176</f>
        <v>75514</v>
      </c>
    </row>
    <row r="145" spans="1:8" ht="31.5" hidden="1" x14ac:dyDescent="0.25">
      <c r="A145" s="28" t="s">
        <v>344</v>
      </c>
      <c r="B145" s="291" t="s">
        <v>422</v>
      </c>
      <c r="C145" s="287" t="s">
        <v>209</v>
      </c>
      <c r="D145" s="287" t="s">
        <v>249</v>
      </c>
      <c r="E145" s="287"/>
      <c r="F145" s="289">
        <f>F148</f>
        <v>0</v>
      </c>
      <c r="G145" s="289">
        <f>G148</f>
        <v>1000</v>
      </c>
      <c r="H145" s="289">
        <f>H148</f>
        <v>1000</v>
      </c>
    </row>
    <row r="146" spans="1:8" ht="47.25" hidden="1" x14ac:dyDescent="0.25">
      <c r="A146" s="280" t="s">
        <v>381</v>
      </c>
      <c r="B146" s="304" t="s">
        <v>422</v>
      </c>
      <c r="C146" s="287" t="s">
        <v>209</v>
      </c>
      <c r="D146" s="287" t="s">
        <v>402</v>
      </c>
      <c r="E146" s="287"/>
      <c r="F146" s="289">
        <f>F147</f>
        <v>0</v>
      </c>
      <c r="G146" s="286">
        <f t="shared" ref="G146:H148" si="11">G147</f>
        <v>1000</v>
      </c>
      <c r="H146" s="286">
        <f t="shared" si="11"/>
        <v>1000</v>
      </c>
    </row>
    <row r="147" spans="1:8" ht="63" hidden="1" x14ac:dyDescent="0.25">
      <c r="A147" s="169" t="s">
        <v>410</v>
      </c>
      <c r="B147" s="301" t="s">
        <v>422</v>
      </c>
      <c r="C147" s="285" t="s">
        <v>209</v>
      </c>
      <c r="D147" s="285" t="s">
        <v>401</v>
      </c>
      <c r="E147" s="285"/>
      <c r="F147" s="286">
        <f>F148</f>
        <v>0</v>
      </c>
      <c r="G147" s="286">
        <f t="shared" si="11"/>
        <v>1000</v>
      </c>
      <c r="H147" s="286">
        <f t="shared" si="11"/>
        <v>1000</v>
      </c>
    </row>
    <row r="148" spans="1:8" ht="31.5" hidden="1" x14ac:dyDescent="0.25">
      <c r="A148" s="149" t="s">
        <v>216</v>
      </c>
      <c r="B148" s="301" t="s">
        <v>422</v>
      </c>
      <c r="C148" s="285" t="s">
        <v>209</v>
      </c>
      <c r="D148" s="285" t="s">
        <v>401</v>
      </c>
      <c r="E148" s="285" t="s">
        <v>218</v>
      </c>
      <c r="F148" s="286">
        <f>F149</f>
        <v>0</v>
      </c>
      <c r="G148" s="286">
        <f t="shared" si="11"/>
        <v>1000</v>
      </c>
      <c r="H148" s="286">
        <f t="shared" si="11"/>
        <v>1000</v>
      </c>
    </row>
    <row r="149" spans="1:8" s="98" customFormat="1" hidden="1" x14ac:dyDescent="0.25">
      <c r="A149" s="184" t="s">
        <v>373</v>
      </c>
      <c r="B149" s="301" t="s">
        <v>422</v>
      </c>
      <c r="C149" s="285" t="s">
        <v>209</v>
      </c>
      <c r="D149" s="285" t="s">
        <v>401</v>
      </c>
      <c r="E149" s="285" t="s">
        <v>312</v>
      </c>
      <c r="F149" s="286">
        <v>0</v>
      </c>
      <c r="G149" s="286">
        <v>1000</v>
      </c>
      <c r="H149" s="286">
        <v>1000</v>
      </c>
    </row>
    <row r="150" spans="1:8" s="98" customFormat="1" ht="35.25" customHeight="1" x14ac:dyDescent="0.25">
      <c r="A150" s="153" t="s">
        <v>96</v>
      </c>
      <c r="B150" s="291" t="s">
        <v>422</v>
      </c>
      <c r="C150" s="287" t="s">
        <v>97</v>
      </c>
      <c r="D150" s="285"/>
      <c r="E150" s="285"/>
      <c r="F150" s="289">
        <f>F151+F176</f>
        <v>193536.32</v>
      </c>
      <c r="G150" s="289">
        <f>G176</f>
        <v>75514</v>
      </c>
      <c r="H150" s="289">
        <f>H176</f>
        <v>75514</v>
      </c>
    </row>
    <row r="151" spans="1:8" s="98" customFormat="1" ht="25.5" customHeight="1" x14ac:dyDescent="0.25">
      <c r="A151" s="153" t="s">
        <v>98</v>
      </c>
      <c r="B151" s="291" t="s">
        <v>422</v>
      </c>
      <c r="C151" s="287" t="s">
        <v>99</v>
      </c>
      <c r="D151" s="285"/>
      <c r="E151" s="285"/>
      <c r="F151" s="289">
        <f>F152</f>
        <v>26000</v>
      </c>
      <c r="G151" s="289" t="e">
        <f>G152</f>
        <v>#REF!</v>
      </c>
      <c r="H151" s="289" t="e">
        <f>H152</f>
        <v>#REF!</v>
      </c>
    </row>
    <row r="152" spans="1:8" s="88" customFormat="1" ht="47.25" customHeight="1" x14ac:dyDescent="0.25">
      <c r="A152" s="153" t="s">
        <v>345</v>
      </c>
      <c r="B152" s="291" t="s">
        <v>422</v>
      </c>
      <c r="C152" s="287" t="s">
        <v>99</v>
      </c>
      <c r="D152" s="287" t="s">
        <v>250</v>
      </c>
      <c r="E152" s="287"/>
      <c r="F152" s="289">
        <f>F162+F188</f>
        <v>26000</v>
      </c>
      <c r="G152" s="289" t="e">
        <f>G162+G188</f>
        <v>#REF!</v>
      </c>
      <c r="H152" s="289" t="e">
        <f>H162+H188</f>
        <v>#REF!</v>
      </c>
    </row>
    <row r="153" spans="1:8" s="88" customFormat="1" ht="63" hidden="1" x14ac:dyDescent="0.25">
      <c r="A153" s="276" t="s">
        <v>414</v>
      </c>
      <c r="B153" s="291" t="s">
        <v>422</v>
      </c>
      <c r="C153" s="287" t="s">
        <v>254</v>
      </c>
      <c r="D153" s="287" t="s">
        <v>252</v>
      </c>
      <c r="E153" s="287"/>
      <c r="F153" s="289">
        <f>F156</f>
        <v>0</v>
      </c>
      <c r="G153" s="289">
        <f>G156</f>
        <v>0</v>
      </c>
      <c r="H153" s="289">
        <f>H156</f>
        <v>0</v>
      </c>
    </row>
    <row r="154" spans="1:8" ht="31.5" hidden="1" x14ac:dyDescent="0.25">
      <c r="A154" s="314" t="s">
        <v>432</v>
      </c>
      <c r="B154" s="291" t="s">
        <v>422</v>
      </c>
      <c r="C154" s="285" t="s">
        <v>254</v>
      </c>
      <c r="D154" s="285" t="s">
        <v>347</v>
      </c>
      <c r="E154" s="285"/>
      <c r="F154" s="286">
        <f>F155</f>
        <v>0</v>
      </c>
      <c r="G154" s="286">
        <f t="shared" ref="G154:H156" si="12">G155</f>
        <v>0</v>
      </c>
      <c r="H154" s="286">
        <f t="shared" si="12"/>
        <v>0</v>
      </c>
    </row>
    <row r="155" spans="1:8" ht="63" hidden="1" x14ac:dyDescent="0.25">
      <c r="A155" s="169" t="s">
        <v>231</v>
      </c>
      <c r="B155" s="291" t="s">
        <v>422</v>
      </c>
      <c r="C155" s="285" t="s">
        <v>254</v>
      </c>
      <c r="D155" s="285" t="s">
        <v>253</v>
      </c>
      <c r="E155" s="285"/>
      <c r="F155" s="286">
        <f>F156</f>
        <v>0</v>
      </c>
      <c r="G155" s="286">
        <f t="shared" si="12"/>
        <v>0</v>
      </c>
      <c r="H155" s="286">
        <f t="shared" si="12"/>
        <v>0</v>
      </c>
    </row>
    <row r="156" spans="1:8" ht="31.5" hidden="1" x14ac:dyDescent="0.25">
      <c r="A156" s="145" t="s">
        <v>224</v>
      </c>
      <c r="B156" s="291" t="s">
        <v>422</v>
      </c>
      <c r="C156" s="285" t="s">
        <v>254</v>
      </c>
      <c r="D156" s="285" t="s">
        <v>253</v>
      </c>
      <c r="E156" s="285" t="s">
        <v>218</v>
      </c>
      <c r="F156" s="286">
        <f>F157</f>
        <v>0</v>
      </c>
      <c r="G156" s="286">
        <f t="shared" si="12"/>
        <v>0</v>
      </c>
      <c r="H156" s="286">
        <f t="shared" si="12"/>
        <v>0</v>
      </c>
    </row>
    <row r="157" spans="1:8" ht="31.5" hidden="1" x14ac:dyDescent="0.25">
      <c r="A157" s="184" t="s">
        <v>348</v>
      </c>
      <c r="B157" s="291" t="s">
        <v>422</v>
      </c>
      <c r="C157" s="285" t="s">
        <v>254</v>
      </c>
      <c r="D157" s="285" t="s">
        <v>253</v>
      </c>
      <c r="E157" s="285" t="s">
        <v>349</v>
      </c>
      <c r="F157" s="286"/>
      <c r="G157" s="286"/>
      <c r="H157" s="286"/>
    </row>
    <row r="158" spans="1:8" ht="31.5" hidden="1" x14ac:dyDescent="0.25">
      <c r="A158" s="283" t="s">
        <v>350</v>
      </c>
      <c r="B158" s="291" t="s">
        <v>422</v>
      </c>
      <c r="C158" s="287" t="s">
        <v>106</v>
      </c>
      <c r="D158" s="287" t="s">
        <v>351</v>
      </c>
      <c r="E158" s="287"/>
      <c r="F158" s="289" t="e">
        <f>F161</f>
        <v>#REF!</v>
      </c>
      <c r="G158" s="289" t="e">
        <f>G161</f>
        <v>#REF!</v>
      </c>
      <c r="H158" s="289" t="e">
        <f>H161</f>
        <v>#REF!</v>
      </c>
    </row>
    <row r="159" spans="1:8" ht="31.5" hidden="1" x14ac:dyDescent="0.25">
      <c r="A159" s="269" t="s">
        <v>352</v>
      </c>
      <c r="B159" s="291" t="s">
        <v>422</v>
      </c>
      <c r="C159" s="285" t="s">
        <v>106</v>
      </c>
      <c r="D159" s="285" t="s">
        <v>353</v>
      </c>
      <c r="E159" s="285"/>
      <c r="F159" s="286" t="e">
        <f t="shared" ref="F159:H160" si="13">F160</f>
        <v>#REF!</v>
      </c>
      <c r="G159" s="286" t="e">
        <f t="shared" si="13"/>
        <v>#REF!</v>
      </c>
      <c r="H159" s="286" t="e">
        <f t="shared" si="13"/>
        <v>#REF!</v>
      </c>
    </row>
    <row r="160" spans="1:8" ht="63" hidden="1" x14ac:dyDescent="0.25">
      <c r="A160" s="169" t="s">
        <v>231</v>
      </c>
      <c r="B160" s="291" t="s">
        <v>422</v>
      </c>
      <c r="C160" s="285" t="s">
        <v>106</v>
      </c>
      <c r="D160" s="285" t="s">
        <v>354</v>
      </c>
      <c r="E160" s="285"/>
      <c r="F160" s="286" t="e">
        <f t="shared" si="13"/>
        <v>#REF!</v>
      </c>
      <c r="G160" s="286" t="e">
        <f t="shared" si="13"/>
        <v>#REF!</v>
      </c>
      <c r="H160" s="286" t="e">
        <f t="shared" si="13"/>
        <v>#REF!</v>
      </c>
    </row>
    <row r="161" spans="1:8" ht="31.5" hidden="1" x14ac:dyDescent="0.25">
      <c r="A161" s="145" t="s">
        <v>224</v>
      </c>
      <c r="B161" s="291" t="s">
        <v>422</v>
      </c>
      <c r="C161" s="285" t="s">
        <v>106</v>
      </c>
      <c r="D161" s="285" t="s">
        <v>354</v>
      </c>
      <c r="E161" s="285" t="s">
        <v>218</v>
      </c>
      <c r="F161" s="286" t="e">
        <f>#REF!</f>
        <v>#REF!</v>
      </c>
      <c r="G161" s="286" t="e">
        <f>#REF!</f>
        <v>#REF!</v>
      </c>
      <c r="H161" s="286" t="e">
        <f>#REF!</f>
        <v>#REF!</v>
      </c>
    </row>
    <row r="162" spans="1:8" ht="63" x14ac:dyDescent="0.25">
      <c r="A162" s="276" t="s">
        <v>414</v>
      </c>
      <c r="B162" s="291" t="s">
        <v>422</v>
      </c>
      <c r="C162" s="287" t="s">
        <v>99</v>
      </c>
      <c r="D162" s="287" t="s">
        <v>412</v>
      </c>
      <c r="E162" s="287"/>
      <c r="F162" s="289">
        <f>F172</f>
        <v>26000</v>
      </c>
      <c r="G162" s="289" t="e">
        <f>G172+G176+G180+G184</f>
        <v>#REF!</v>
      </c>
      <c r="H162" s="289" t="e">
        <f>H172+H176+H180+H184</f>
        <v>#REF!</v>
      </c>
    </row>
    <row r="163" spans="1:8" ht="31.5" hidden="1" x14ac:dyDescent="0.25">
      <c r="A163" s="314" t="s">
        <v>432</v>
      </c>
      <c r="B163" s="291" t="s">
        <v>422</v>
      </c>
      <c r="C163" s="285" t="s">
        <v>106</v>
      </c>
      <c r="D163" s="285" t="s">
        <v>356</v>
      </c>
      <c r="E163" s="285"/>
      <c r="F163" s="286">
        <f>F164+F167+F169</f>
        <v>0</v>
      </c>
      <c r="G163" s="286">
        <f>G164+G167+G169</f>
        <v>0</v>
      </c>
      <c r="H163" s="286">
        <f>H164+H167+H169</f>
        <v>0</v>
      </c>
    </row>
    <row r="164" spans="1:8" ht="31.5" hidden="1" x14ac:dyDescent="0.25">
      <c r="A164" s="145" t="s">
        <v>323</v>
      </c>
      <c r="B164" s="291" t="s">
        <v>422</v>
      </c>
      <c r="C164" s="285" t="s">
        <v>106</v>
      </c>
      <c r="D164" s="285" t="s">
        <v>357</v>
      </c>
      <c r="E164" s="285" t="s">
        <v>217</v>
      </c>
      <c r="F164" s="286">
        <f>F165+F166</f>
        <v>0</v>
      </c>
      <c r="G164" s="286">
        <f>G165+G166</f>
        <v>0</v>
      </c>
      <c r="H164" s="286">
        <f>H165+H166</f>
        <v>0</v>
      </c>
    </row>
    <row r="165" spans="1:8" hidden="1" x14ac:dyDescent="0.25">
      <c r="A165" s="184" t="s">
        <v>325</v>
      </c>
      <c r="B165" s="291" t="s">
        <v>422</v>
      </c>
      <c r="C165" s="285" t="s">
        <v>106</v>
      </c>
      <c r="D165" s="285" t="s">
        <v>358</v>
      </c>
      <c r="E165" s="285" t="s">
        <v>326</v>
      </c>
      <c r="F165" s="286"/>
      <c r="G165" s="286"/>
      <c r="H165" s="286"/>
    </row>
    <row r="166" spans="1:8" ht="47.25" hidden="1" x14ac:dyDescent="0.25">
      <c r="A166" s="184" t="s">
        <v>327</v>
      </c>
      <c r="B166" s="291" t="s">
        <v>422</v>
      </c>
      <c r="C166" s="285" t="s">
        <v>106</v>
      </c>
      <c r="D166" s="285" t="s">
        <v>358</v>
      </c>
      <c r="E166" s="285" t="s">
        <v>328</v>
      </c>
      <c r="F166" s="286"/>
      <c r="G166" s="286"/>
      <c r="H166" s="286"/>
    </row>
    <row r="167" spans="1:8" ht="31.5" hidden="1" x14ac:dyDescent="0.25">
      <c r="A167" s="145" t="s">
        <v>224</v>
      </c>
      <c r="B167" s="291" t="s">
        <v>422</v>
      </c>
      <c r="C167" s="285" t="s">
        <v>106</v>
      </c>
      <c r="D167" s="285" t="s">
        <v>359</v>
      </c>
      <c r="E167" s="285" t="s">
        <v>218</v>
      </c>
      <c r="F167" s="286">
        <f>F168</f>
        <v>0</v>
      </c>
      <c r="G167" s="286">
        <f>G168</f>
        <v>0</v>
      </c>
      <c r="H167" s="286">
        <f>H168</f>
        <v>0</v>
      </c>
    </row>
    <row r="168" spans="1:8" ht="31.5" hidden="1" x14ac:dyDescent="0.25">
      <c r="A168" s="184" t="s">
        <v>311</v>
      </c>
      <c r="B168" s="291" t="s">
        <v>422</v>
      </c>
      <c r="C168" s="285" t="s">
        <v>106</v>
      </c>
      <c r="D168" s="285" t="s">
        <v>359</v>
      </c>
      <c r="E168" s="285" t="s">
        <v>312</v>
      </c>
      <c r="F168" s="286"/>
      <c r="G168" s="286"/>
      <c r="H168" s="286"/>
    </row>
    <row r="169" spans="1:8" hidden="1" x14ac:dyDescent="0.25">
      <c r="A169" s="145" t="s">
        <v>225</v>
      </c>
      <c r="B169" s="291" t="s">
        <v>422</v>
      </c>
      <c r="C169" s="285" t="s">
        <v>106</v>
      </c>
      <c r="D169" s="285" t="s">
        <v>359</v>
      </c>
      <c r="E169" s="285" t="s">
        <v>313</v>
      </c>
      <c r="F169" s="286">
        <f>F170+F171</f>
        <v>0</v>
      </c>
      <c r="G169" s="286">
        <f>G170+G171</f>
        <v>0</v>
      </c>
      <c r="H169" s="286">
        <f>H170+H171</f>
        <v>0</v>
      </c>
    </row>
    <row r="170" spans="1:8" hidden="1" x14ac:dyDescent="0.25">
      <c r="A170" s="184" t="s">
        <v>314</v>
      </c>
      <c r="B170" s="291" t="s">
        <v>422</v>
      </c>
      <c r="C170" s="285" t="s">
        <v>106</v>
      </c>
      <c r="D170" s="285" t="s">
        <v>359</v>
      </c>
      <c r="E170" s="285" t="s">
        <v>315</v>
      </c>
      <c r="F170" s="300"/>
      <c r="G170" s="300"/>
      <c r="H170" s="300"/>
    </row>
    <row r="171" spans="1:8" hidden="1" x14ac:dyDescent="0.25">
      <c r="A171" s="184" t="s">
        <v>196</v>
      </c>
      <c r="B171" s="291" t="s">
        <v>422</v>
      </c>
      <c r="C171" s="285" t="s">
        <v>106</v>
      </c>
      <c r="D171" s="285" t="s">
        <v>359</v>
      </c>
      <c r="E171" s="285" t="s">
        <v>316</v>
      </c>
      <c r="F171" s="300"/>
      <c r="G171" s="300"/>
      <c r="H171" s="300"/>
    </row>
    <row r="172" spans="1:8" ht="36.75" customHeight="1" x14ac:dyDescent="0.25">
      <c r="A172" s="314" t="s">
        <v>432</v>
      </c>
      <c r="B172" s="304" t="s">
        <v>422</v>
      </c>
      <c r="C172" s="287" t="s">
        <v>99</v>
      </c>
      <c r="D172" s="287" t="s">
        <v>433</v>
      </c>
      <c r="E172" s="287"/>
      <c r="F172" s="289">
        <f>F173</f>
        <v>26000</v>
      </c>
      <c r="G172" s="286">
        <f t="shared" ref="G172:H174" si="14">G173</f>
        <v>55000</v>
      </c>
      <c r="H172" s="286">
        <f t="shared" si="14"/>
        <v>55000</v>
      </c>
    </row>
    <row r="173" spans="1:8" ht="63" x14ac:dyDescent="0.25">
      <c r="A173" s="169" t="s">
        <v>410</v>
      </c>
      <c r="B173" s="301" t="s">
        <v>422</v>
      </c>
      <c r="C173" s="285" t="s">
        <v>99</v>
      </c>
      <c r="D173" s="285" t="s">
        <v>413</v>
      </c>
      <c r="E173" s="285"/>
      <c r="F173" s="286">
        <f>F174</f>
        <v>26000</v>
      </c>
      <c r="G173" s="286">
        <f t="shared" si="14"/>
        <v>55000</v>
      </c>
      <c r="H173" s="286">
        <f t="shared" si="14"/>
        <v>55000</v>
      </c>
    </row>
    <row r="174" spans="1:8" ht="31.5" x14ac:dyDescent="0.25">
      <c r="A174" s="149" t="s">
        <v>216</v>
      </c>
      <c r="B174" s="301" t="s">
        <v>422</v>
      </c>
      <c r="C174" s="285" t="s">
        <v>99</v>
      </c>
      <c r="D174" s="285" t="s">
        <v>413</v>
      </c>
      <c r="E174" s="285" t="s">
        <v>218</v>
      </c>
      <c r="F174" s="286">
        <f>F175</f>
        <v>26000</v>
      </c>
      <c r="G174" s="286">
        <f t="shared" si="14"/>
        <v>55000</v>
      </c>
      <c r="H174" s="286">
        <f t="shared" si="14"/>
        <v>55000</v>
      </c>
    </row>
    <row r="175" spans="1:8" s="98" customFormat="1" x14ac:dyDescent="0.25">
      <c r="A175" s="184" t="s">
        <v>205</v>
      </c>
      <c r="B175" s="301" t="s">
        <v>422</v>
      </c>
      <c r="C175" s="285" t="s">
        <v>99</v>
      </c>
      <c r="D175" s="285" t="s">
        <v>413</v>
      </c>
      <c r="E175" s="285" t="s">
        <v>312</v>
      </c>
      <c r="F175" s="286">
        <v>26000</v>
      </c>
      <c r="G175" s="286">
        <v>55000</v>
      </c>
      <c r="H175" s="286">
        <v>55000</v>
      </c>
    </row>
    <row r="176" spans="1:8" s="98" customFormat="1" ht="25.5" customHeight="1" x14ac:dyDescent="0.25">
      <c r="A176" s="153" t="s">
        <v>105</v>
      </c>
      <c r="B176" s="291" t="s">
        <v>422</v>
      </c>
      <c r="C176" s="287" t="s">
        <v>106</v>
      </c>
      <c r="D176" s="285"/>
      <c r="E176" s="285"/>
      <c r="F176" s="289">
        <f>F177</f>
        <v>167536.32000000001</v>
      </c>
      <c r="G176" s="289">
        <f>G177</f>
        <v>75514</v>
      </c>
      <c r="H176" s="289">
        <f>H177</f>
        <v>75514</v>
      </c>
    </row>
    <row r="177" spans="1:8" s="88" customFormat="1" ht="34.5" customHeight="1" x14ac:dyDescent="0.25">
      <c r="A177" s="281" t="s">
        <v>345</v>
      </c>
      <c r="B177" s="291" t="s">
        <v>422</v>
      </c>
      <c r="C177" s="287" t="s">
        <v>106</v>
      </c>
      <c r="D177" s="287" t="s">
        <v>250</v>
      </c>
      <c r="E177" s="287"/>
      <c r="F177" s="289">
        <f>F187+F225</f>
        <v>167536.32000000001</v>
      </c>
      <c r="G177" s="289">
        <f>G187+G217</f>
        <v>75514</v>
      </c>
      <c r="H177" s="289">
        <f>H187+H217</f>
        <v>75514</v>
      </c>
    </row>
    <row r="178" spans="1:8" s="88" customFormat="1" ht="31.5" hidden="1" x14ac:dyDescent="0.25">
      <c r="A178" s="283" t="s">
        <v>251</v>
      </c>
      <c r="B178" s="291" t="s">
        <v>422</v>
      </c>
      <c r="C178" s="287" t="s">
        <v>254</v>
      </c>
      <c r="D178" s="287" t="s">
        <v>252</v>
      </c>
      <c r="E178" s="287"/>
      <c r="F178" s="289">
        <f>F181</f>
        <v>0</v>
      </c>
      <c r="G178" s="289">
        <f>G181</f>
        <v>0</v>
      </c>
      <c r="H178" s="289">
        <f>H181</f>
        <v>0</v>
      </c>
    </row>
    <row r="179" spans="1:8" ht="94.5" hidden="1" x14ac:dyDescent="0.25">
      <c r="A179" s="269" t="s">
        <v>346</v>
      </c>
      <c r="B179" s="291" t="s">
        <v>422</v>
      </c>
      <c r="C179" s="285" t="s">
        <v>254</v>
      </c>
      <c r="D179" s="285" t="s">
        <v>347</v>
      </c>
      <c r="E179" s="285"/>
      <c r="F179" s="286">
        <f>F180</f>
        <v>0</v>
      </c>
      <c r="G179" s="286">
        <f t="shared" ref="G179:H181" si="15">G180</f>
        <v>0</v>
      </c>
      <c r="H179" s="286">
        <f t="shared" si="15"/>
        <v>0</v>
      </c>
    </row>
    <row r="180" spans="1:8" ht="63" hidden="1" x14ac:dyDescent="0.25">
      <c r="A180" s="169" t="s">
        <v>231</v>
      </c>
      <c r="B180" s="291" t="s">
        <v>422</v>
      </c>
      <c r="C180" s="285" t="s">
        <v>254</v>
      </c>
      <c r="D180" s="285" t="s">
        <v>253</v>
      </c>
      <c r="E180" s="285"/>
      <c r="F180" s="286">
        <f>F181</f>
        <v>0</v>
      </c>
      <c r="G180" s="286">
        <f t="shared" si="15"/>
        <v>0</v>
      </c>
      <c r="H180" s="286">
        <f t="shared" si="15"/>
        <v>0</v>
      </c>
    </row>
    <row r="181" spans="1:8" ht="31.5" hidden="1" x14ac:dyDescent="0.25">
      <c r="A181" s="145" t="s">
        <v>224</v>
      </c>
      <c r="B181" s="291" t="s">
        <v>422</v>
      </c>
      <c r="C181" s="285" t="s">
        <v>254</v>
      </c>
      <c r="D181" s="285" t="s">
        <v>253</v>
      </c>
      <c r="E181" s="285" t="s">
        <v>218</v>
      </c>
      <c r="F181" s="286">
        <f>F182</f>
        <v>0</v>
      </c>
      <c r="G181" s="286">
        <f t="shared" si="15"/>
        <v>0</v>
      </c>
      <c r="H181" s="286">
        <f t="shared" si="15"/>
        <v>0</v>
      </c>
    </row>
    <row r="182" spans="1:8" ht="31.5" hidden="1" x14ac:dyDescent="0.25">
      <c r="A182" s="184" t="s">
        <v>348</v>
      </c>
      <c r="B182" s="291" t="s">
        <v>422</v>
      </c>
      <c r="C182" s="285" t="s">
        <v>254</v>
      </c>
      <c r="D182" s="285" t="s">
        <v>253</v>
      </c>
      <c r="E182" s="285" t="s">
        <v>349</v>
      </c>
      <c r="F182" s="286"/>
      <c r="G182" s="286"/>
      <c r="H182" s="286"/>
    </row>
    <row r="183" spans="1:8" ht="31.5" hidden="1" x14ac:dyDescent="0.25">
      <c r="A183" s="283" t="s">
        <v>350</v>
      </c>
      <c r="B183" s="291" t="s">
        <v>422</v>
      </c>
      <c r="C183" s="287" t="s">
        <v>106</v>
      </c>
      <c r="D183" s="287" t="s">
        <v>351</v>
      </c>
      <c r="E183" s="287"/>
      <c r="F183" s="289" t="e">
        <f>F186</f>
        <v>#REF!</v>
      </c>
      <c r="G183" s="289" t="e">
        <f>G186</f>
        <v>#REF!</v>
      </c>
      <c r="H183" s="289" t="e">
        <f>H186</f>
        <v>#REF!</v>
      </c>
    </row>
    <row r="184" spans="1:8" ht="31.5" hidden="1" x14ac:dyDescent="0.25">
      <c r="A184" s="269" t="s">
        <v>352</v>
      </c>
      <c r="B184" s="291" t="s">
        <v>422</v>
      </c>
      <c r="C184" s="285" t="s">
        <v>106</v>
      </c>
      <c r="D184" s="285" t="s">
        <v>353</v>
      </c>
      <c r="E184" s="285"/>
      <c r="F184" s="286" t="e">
        <f t="shared" ref="F184:H185" si="16">F185</f>
        <v>#REF!</v>
      </c>
      <c r="G184" s="286" t="e">
        <f t="shared" si="16"/>
        <v>#REF!</v>
      </c>
      <c r="H184" s="286" t="e">
        <f t="shared" si="16"/>
        <v>#REF!</v>
      </c>
    </row>
    <row r="185" spans="1:8" ht="63" hidden="1" x14ac:dyDescent="0.25">
      <c r="A185" s="169" t="s">
        <v>231</v>
      </c>
      <c r="B185" s="291" t="s">
        <v>422</v>
      </c>
      <c r="C185" s="285" t="s">
        <v>106</v>
      </c>
      <c r="D185" s="285" t="s">
        <v>354</v>
      </c>
      <c r="E185" s="285"/>
      <c r="F185" s="286" t="e">
        <f t="shared" si="16"/>
        <v>#REF!</v>
      </c>
      <c r="G185" s="286" t="e">
        <f t="shared" si="16"/>
        <v>#REF!</v>
      </c>
      <c r="H185" s="286" t="e">
        <f t="shared" si="16"/>
        <v>#REF!</v>
      </c>
    </row>
    <row r="186" spans="1:8" ht="31.5" hidden="1" x14ac:dyDescent="0.25">
      <c r="A186" s="145" t="s">
        <v>224</v>
      </c>
      <c r="B186" s="291" t="s">
        <v>422</v>
      </c>
      <c r="C186" s="285" t="s">
        <v>106</v>
      </c>
      <c r="D186" s="285" t="s">
        <v>354</v>
      </c>
      <c r="E186" s="285" t="s">
        <v>218</v>
      </c>
      <c r="F186" s="286" t="e">
        <f>#REF!</f>
        <v>#REF!</v>
      </c>
      <c r="G186" s="286" t="e">
        <f>#REF!</f>
        <v>#REF!</v>
      </c>
      <c r="H186" s="286" t="e">
        <f>#REF!</f>
        <v>#REF!</v>
      </c>
    </row>
    <row r="187" spans="1:8" x14ac:dyDescent="0.25">
      <c r="A187" s="283" t="s">
        <v>382</v>
      </c>
      <c r="B187" s="291" t="s">
        <v>422</v>
      </c>
      <c r="C187" s="287" t="s">
        <v>106</v>
      </c>
      <c r="D187" s="287" t="s">
        <v>255</v>
      </c>
      <c r="E187" s="287"/>
      <c r="F187" s="289">
        <f>F197+F217</f>
        <v>167536.32000000001</v>
      </c>
      <c r="G187" s="289">
        <f>G197+G201+G205+G209</f>
        <v>66000</v>
      </c>
      <c r="H187" s="289">
        <f>H197+H201+H205+H209</f>
        <v>66000</v>
      </c>
    </row>
    <row r="188" spans="1:8" ht="31.5" hidden="1" x14ac:dyDescent="0.25">
      <c r="A188" s="145" t="s">
        <v>355</v>
      </c>
      <c r="B188" s="291" t="s">
        <v>422</v>
      </c>
      <c r="C188" s="285" t="s">
        <v>106</v>
      </c>
      <c r="D188" s="285" t="s">
        <v>356</v>
      </c>
      <c r="E188" s="285"/>
      <c r="F188" s="286">
        <f>F189+F192+F194</f>
        <v>0</v>
      </c>
      <c r="G188" s="286">
        <f>G189+G192+G194</f>
        <v>0</v>
      </c>
      <c r="H188" s="286">
        <f>H189+H192+H194</f>
        <v>0</v>
      </c>
    </row>
    <row r="189" spans="1:8" ht="31.5" hidden="1" x14ac:dyDescent="0.25">
      <c r="A189" s="145" t="s">
        <v>323</v>
      </c>
      <c r="B189" s="291" t="s">
        <v>422</v>
      </c>
      <c r="C189" s="285" t="s">
        <v>106</v>
      </c>
      <c r="D189" s="285" t="s">
        <v>357</v>
      </c>
      <c r="E189" s="285" t="s">
        <v>217</v>
      </c>
      <c r="F189" s="286">
        <f>F190+F191</f>
        <v>0</v>
      </c>
      <c r="G189" s="286">
        <f>G190+G191</f>
        <v>0</v>
      </c>
      <c r="H189" s="286">
        <f>H190+H191</f>
        <v>0</v>
      </c>
    </row>
    <row r="190" spans="1:8" hidden="1" x14ac:dyDescent="0.25">
      <c r="A190" s="184" t="s">
        <v>325</v>
      </c>
      <c r="B190" s="291" t="s">
        <v>422</v>
      </c>
      <c r="C190" s="285" t="s">
        <v>106</v>
      </c>
      <c r="D190" s="285" t="s">
        <v>358</v>
      </c>
      <c r="E190" s="285" t="s">
        <v>326</v>
      </c>
      <c r="F190" s="286"/>
      <c r="G190" s="286"/>
      <c r="H190" s="286"/>
    </row>
    <row r="191" spans="1:8" ht="47.25" hidden="1" x14ac:dyDescent="0.25">
      <c r="A191" s="184" t="s">
        <v>327</v>
      </c>
      <c r="B191" s="291" t="s">
        <v>422</v>
      </c>
      <c r="C191" s="285" t="s">
        <v>106</v>
      </c>
      <c r="D191" s="285" t="s">
        <v>358</v>
      </c>
      <c r="E191" s="285" t="s">
        <v>328</v>
      </c>
      <c r="F191" s="286"/>
      <c r="G191" s="286"/>
      <c r="H191" s="286"/>
    </row>
    <row r="192" spans="1:8" ht="31.5" hidden="1" x14ac:dyDescent="0.25">
      <c r="A192" s="145" t="s">
        <v>224</v>
      </c>
      <c r="B192" s="291" t="s">
        <v>422</v>
      </c>
      <c r="C192" s="285" t="s">
        <v>106</v>
      </c>
      <c r="D192" s="285" t="s">
        <v>359</v>
      </c>
      <c r="E192" s="285" t="s">
        <v>218</v>
      </c>
      <c r="F192" s="286">
        <f>F193</f>
        <v>0</v>
      </c>
      <c r="G192" s="286">
        <f>G193</f>
        <v>0</v>
      </c>
      <c r="H192" s="286">
        <f>H193</f>
        <v>0</v>
      </c>
    </row>
    <row r="193" spans="1:8" ht="31.5" hidden="1" x14ac:dyDescent="0.25">
      <c r="A193" s="184" t="s">
        <v>311</v>
      </c>
      <c r="B193" s="291" t="s">
        <v>422</v>
      </c>
      <c r="C193" s="285" t="s">
        <v>106</v>
      </c>
      <c r="D193" s="285" t="s">
        <v>359</v>
      </c>
      <c r="E193" s="285" t="s">
        <v>312</v>
      </c>
      <c r="F193" s="286"/>
      <c r="G193" s="286"/>
      <c r="H193" s="286"/>
    </row>
    <row r="194" spans="1:8" hidden="1" x14ac:dyDescent="0.25">
      <c r="A194" s="145" t="s">
        <v>225</v>
      </c>
      <c r="B194" s="291" t="s">
        <v>422</v>
      </c>
      <c r="C194" s="285" t="s">
        <v>106</v>
      </c>
      <c r="D194" s="285" t="s">
        <v>359</v>
      </c>
      <c r="E194" s="285" t="s">
        <v>313</v>
      </c>
      <c r="F194" s="286">
        <f>F195+F196</f>
        <v>0</v>
      </c>
      <c r="G194" s="286">
        <f>G195+G196</f>
        <v>0</v>
      </c>
      <c r="H194" s="286">
        <f>H195+H196</f>
        <v>0</v>
      </c>
    </row>
    <row r="195" spans="1:8" hidden="1" x14ac:dyDescent="0.25">
      <c r="A195" s="184" t="s">
        <v>314</v>
      </c>
      <c r="B195" s="291" t="s">
        <v>422</v>
      </c>
      <c r="C195" s="285" t="s">
        <v>106</v>
      </c>
      <c r="D195" s="285" t="s">
        <v>359</v>
      </c>
      <c r="E195" s="285" t="s">
        <v>315</v>
      </c>
      <c r="F195" s="300"/>
      <c r="G195" s="300"/>
      <c r="H195" s="300"/>
    </row>
    <row r="196" spans="1:8" hidden="1" x14ac:dyDescent="0.25">
      <c r="A196" s="184" t="s">
        <v>196</v>
      </c>
      <c r="B196" s="291" t="s">
        <v>422</v>
      </c>
      <c r="C196" s="285" t="s">
        <v>106</v>
      </c>
      <c r="D196" s="285" t="s">
        <v>359</v>
      </c>
      <c r="E196" s="285" t="s">
        <v>316</v>
      </c>
      <c r="F196" s="300"/>
      <c r="G196" s="300"/>
      <c r="H196" s="300"/>
    </row>
    <row r="197" spans="1:8" ht="31.5" x14ac:dyDescent="0.25">
      <c r="A197" s="276" t="s">
        <v>383</v>
      </c>
      <c r="B197" s="304" t="s">
        <v>422</v>
      </c>
      <c r="C197" s="287" t="s">
        <v>106</v>
      </c>
      <c r="D197" s="287" t="s">
        <v>356</v>
      </c>
      <c r="E197" s="287"/>
      <c r="F197" s="289">
        <f>F198</f>
        <v>66526.320000000007</v>
      </c>
      <c r="G197" s="286">
        <f t="shared" ref="G197:H199" si="17">G198</f>
        <v>55000</v>
      </c>
      <c r="H197" s="286">
        <f t="shared" si="17"/>
        <v>55000</v>
      </c>
    </row>
    <row r="198" spans="1:8" ht="63" x14ac:dyDescent="0.25">
      <c r="A198" s="169" t="s">
        <v>410</v>
      </c>
      <c r="B198" s="301" t="s">
        <v>422</v>
      </c>
      <c r="C198" s="287" t="s">
        <v>106</v>
      </c>
      <c r="D198" s="285" t="s">
        <v>285</v>
      </c>
      <c r="E198" s="285"/>
      <c r="F198" s="286">
        <f>F199</f>
        <v>66526.320000000007</v>
      </c>
      <c r="G198" s="286">
        <f t="shared" si="17"/>
        <v>55000</v>
      </c>
      <c r="H198" s="286">
        <f t="shared" si="17"/>
        <v>55000</v>
      </c>
    </row>
    <row r="199" spans="1:8" ht="31.5" x14ac:dyDescent="0.25">
      <c r="A199" s="149" t="s">
        <v>216</v>
      </c>
      <c r="B199" s="301" t="s">
        <v>422</v>
      </c>
      <c r="C199" s="287" t="s">
        <v>106</v>
      </c>
      <c r="D199" s="285" t="s">
        <v>285</v>
      </c>
      <c r="E199" s="285" t="s">
        <v>218</v>
      </c>
      <c r="F199" s="286">
        <f>F200</f>
        <v>66526.320000000007</v>
      </c>
      <c r="G199" s="286">
        <f t="shared" si="17"/>
        <v>55000</v>
      </c>
      <c r="H199" s="286">
        <f t="shared" si="17"/>
        <v>55000</v>
      </c>
    </row>
    <row r="200" spans="1:8" s="98" customFormat="1" x14ac:dyDescent="0.25">
      <c r="A200" s="184" t="s">
        <v>205</v>
      </c>
      <c r="B200" s="301" t="s">
        <v>422</v>
      </c>
      <c r="C200" s="287" t="s">
        <v>106</v>
      </c>
      <c r="D200" s="285" t="s">
        <v>285</v>
      </c>
      <c r="E200" s="285" t="s">
        <v>312</v>
      </c>
      <c r="F200" s="286">
        <v>66526.320000000007</v>
      </c>
      <c r="G200" s="286">
        <v>55000</v>
      </c>
      <c r="H200" s="286">
        <v>55000</v>
      </c>
    </row>
    <row r="201" spans="1:8" ht="31.5" hidden="1" x14ac:dyDescent="0.25">
      <c r="A201" s="277" t="s">
        <v>403</v>
      </c>
      <c r="B201" s="301" t="s">
        <v>422</v>
      </c>
      <c r="C201" s="287" t="s">
        <v>106</v>
      </c>
      <c r="D201" s="285" t="s">
        <v>384</v>
      </c>
      <c r="E201" s="285"/>
      <c r="F201" s="286">
        <f>F202</f>
        <v>0</v>
      </c>
      <c r="G201" s="286">
        <f t="shared" ref="G201:H203" si="18">G202</f>
        <v>9000</v>
      </c>
      <c r="H201" s="286">
        <f t="shared" si="18"/>
        <v>9000</v>
      </c>
    </row>
    <row r="202" spans="1:8" ht="63" hidden="1" x14ac:dyDescent="0.25">
      <c r="A202" s="169" t="s">
        <v>283</v>
      </c>
      <c r="B202" s="301" t="s">
        <v>422</v>
      </c>
      <c r="C202" s="287" t="s">
        <v>106</v>
      </c>
      <c r="D202" s="285" t="s">
        <v>288</v>
      </c>
      <c r="E202" s="285"/>
      <c r="F202" s="286">
        <f>F203</f>
        <v>0</v>
      </c>
      <c r="G202" s="286">
        <f t="shared" si="18"/>
        <v>9000</v>
      </c>
      <c r="H202" s="286">
        <f t="shared" si="18"/>
        <v>9000</v>
      </c>
    </row>
    <row r="203" spans="1:8" ht="31.5" hidden="1" x14ac:dyDescent="0.25">
      <c r="A203" s="145" t="s">
        <v>224</v>
      </c>
      <c r="B203" s="301" t="s">
        <v>422</v>
      </c>
      <c r="C203" s="287" t="s">
        <v>106</v>
      </c>
      <c r="D203" s="285" t="s">
        <v>288</v>
      </c>
      <c r="E203" s="285" t="s">
        <v>218</v>
      </c>
      <c r="F203" s="286">
        <f>F204</f>
        <v>0</v>
      </c>
      <c r="G203" s="286">
        <f t="shared" si="18"/>
        <v>9000</v>
      </c>
      <c r="H203" s="286">
        <f t="shared" si="18"/>
        <v>9000</v>
      </c>
    </row>
    <row r="204" spans="1:8" s="98" customFormat="1" hidden="1" x14ac:dyDescent="0.25">
      <c r="A204" s="184" t="s">
        <v>205</v>
      </c>
      <c r="B204" s="301" t="s">
        <v>422</v>
      </c>
      <c r="C204" s="287" t="s">
        <v>106</v>
      </c>
      <c r="D204" s="285" t="s">
        <v>288</v>
      </c>
      <c r="E204" s="285" t="s">
        <v>312</v>
      </c>
      <c r="F204" s="286">
        <v>0</v>
      </c>
      <c r="G204" s="286">
        <v>9000</v>
      </c>
      <c r="H204" s="286">
        <v>9000</v>
      </c>
    </row>
    <row r="205" spans="1:8" ht="0.75" hidden="1" customHeight="1" x14ac:dyDescent="0.25">
      <c r="A205" s="156" t="s">
        <v>434</v>
      </c>
      <c r="B205" s="304" t="s">
        <v>422</v>
      </c>
      <c r="C205" s="287" t="s">
        <v>106</v>
      </c>
      <c r="D205" s="287" t="s">
        <v>385</v>
      </c>
      <c r="E205" s="287"/>
      <c r="F205" s="289">
        <f>F206</f>
        <v>0</v>
      </c>
      <c r="G205" s="286">
        <f t="shared" ref="G205:H207" si="19">G206</f>
        <v>1000</v>
      </c>
      <c r="H205" s="286">
        <f t="shared" si="19"/>
        <v>1000</v>
      </c>
    </row>
    <row r="206" spans="1:8" ht="63" hidden="1" x14ac:dyDescent="0.25">
      <c r="A206" s="169" t="s">
        <v>410</v>
      </c>
      <c r="B206" s="301" t="s">
        <v>422</v>
      </c>
      <c r="C206" s="287" t="s">
        <v>106</v>
      </c>
      <c r="D206" s="285" t="s">
        <v>286</v>
      </c>
      <c r="E206" s="285"/>
      <c r="F206" s="286">
        <f>F207</f>
        <v>0</v>
      </c>
      <c r="G206" s="286">
        <f t="shared" si="19"/>
        <v>1000</v>
      </c>
      <c r="H206" s="286">
        <f t="shared" si="19"/>
        <v>1000</v>
      </c>
    </row>
    <row r="207" spans="1:8" ht="31.5" hidden="1" x14ac:dyDescent="0.25">
      <c r="A207" s="149" t="s">
        <v>216</v>
      </c>
      <c r="B207" s="301" t="s">
        <v>422</v>
      </c>
      <c r="C207" s="287" t="s">
        <v>106</v>
      </c>
      <c r="D207" s="285" t="s">
        <v>286</v>
      </c>
      <c r="E207" s="285" t="s">
        <v>218</v>
      </c>
      <c r="F207" s="286">
        <f>F208</f>
        <v>0</v>
      </c>
      <c r="G207" s="286">
        <f t="shared" si="19"/>
        <v>1000</v>
      </c>
      <c r="H207" s="286">
        <f t="shared" si="19"/>
        <v>1000</v>
      </c>
    </row>
    <row r="208" spans="1:8" s="98" customFormat="1" hidden="1" x14ac:dyDescent="0.25">
      <c r="A208" s="184" t="s">
        <v>205</v>
      </c>
      <c r="B208" s="301" t="s">
        <v>422</v>
      </c>
      <c r="C208" s="287" t="s">
        <v>106</v>
      </c>
      <c r="D208" s="285" t="s">
        <v>286</v>
      </c>
      <c r="E208" s="285" t="s">
        <v>312</v>
      </c>
      <c r="F208" s="286">
        <v>0</v>
      </c>
      <c r="G208" s="286">
        <v>1000</v>
      </c>
      <c r="H208" s="286">
        <v>1000</v>
      </c>
    </row>
    <row r="209" spans="1:8" ht="31.5" hidden="1" x14ac:dyDescent="0.25">
      <c r="A209" s="277" t="s">
        <v>386</v>
      </c>
      <c r="B209" s="301" t="s">
        <v>422</v>
      </c>
      <c r="C209" s="287" t="s">
        <v>106</v>
      </c>
      <c r="D209" s="285" t="s">
        <v>387</v>
      </c>
      <c r="E209" s="285"/>
      <c r="F209" s="286">
        <f>F210</f>
        <v>0</v>
      </c>
      <c r="G209" s="286">
        <f t="shared" ref="G209:H211" si="20">G210</f>
        <v>1000</v>
      </c>
      <c r="H209" s="286">
        <f t="shared" si="20"/>
        <v>1000</v>
      </c>
    </row>
    <row r="210" spans="1:8" ht="63" hidden="1" x14ac:dyDescent="0.25">
      <c r="A210" s="169" t="s">
        <v>283</v>
      </c>
      <c r="B210" s="301" t="s">
        <v>422</v>
      </c>
      <c r="C210" s="287" t="s">
        <v>106</v>
      </c>
      <c r="D210" s="285" t="s">
        <v>287</v>
      </c>
      <c r="E210" s="285"/>
      <c r="F210" s="286">
        <f>F211</f>
        <v>0</v>
      </c>
      <c r="G210" s="286">
        <f t="shared" si="20"/>
        <v>1000</v>
      </c>
      <c r="H210" s="286">
        <f t="shared" si="20"/>
        <v>1000</v>
      </c>
    </row>
    <row r="211" spans="1:8" ht="31.5" hidden="1" x14ac:dyDescent="0.25">
      <c r="A211" s="145" t="s">
        <v>224</v>
      </c>
      <c r="B211" s="301" t="s">
        <v>422</v>
      </c>
      <c r="C211" s="287" t="s">
        <v>106</v>
      </c>
      <c r="D211" s="285" t="s">
        <v>287</v>
      </c>
      <c r="E211" s="285" t="s">
        <v>218</v>
      </c>
      <c r="F211" s="286">
        <f>F212</f>
        <v>0</v>
      </c>
      <c r="G211" s="286">
        <f t="shared" si="20"/>
        <v>1000</v>
      </c>
      <c r="H211" s="286">
        <f t="shared" si="20"/>
        <v>1000</v>
      </c>
    </row>
    <row r="212" spans="1:8" s="98" customFormat="1" hidden="1" x14ac:dyDescent="0.25">
      <c r="A212" s="184" t="s">
        <v>205</v>
      </c>
      <c r="B212" s="301" t="s">
        <v>422</v>
      </c>
      <c r="C212" s="287" t="s">
        <v>106</v>
      </c>
      <c r="D212" s="285" t="s">
        <v>287</v>
      </c>
      <c r="E212" s="285" t="s">
        <v>312</v>
      </c>
      <c r="F212" s="286">
        <v>0</v>
      </c>
      <c r="G212" s="286">
        <v>1000</v>
      </c>
      <c r="H212" s="286">
        <v>1000</v>
      </c>
    </row>
    <row r="213" spans="1:8" s="98" customFormat="1" hidden="1" x14ac:dyDescent="0.25">
      <c r="A213" s="153"/>
      <c r="B213" s="304"/>
      <c r="C213" s="287"/>
      <c r="D213" s="287"/>
      <c r="E213" s="287"/>
      <c r="F213" s="289"/>
      <c r="G213" s="286"/>
      <c r="H213" s="286"/>
    </row>
    <row r="214" spans="1:8" s="98" customFormat="1" hidden="1" x14ac:dyDescent="0.25">
      <c r="A214" s="169"/>
      <c r="B214" s="301"/>
      <c r="C214" s="285"/>
      <c r="D214" s="285"/>
      <c r="E214" s="285"/>
      <c r="F214" s="286"/>
      <c r="G214" s="286"/>
      <c r="H214" s="286"/>
    </row>
    <row r="215" spans="1:8" s="98" customFormat="1" hidden="1" x14ac:dyDescent="0.25">
      <c r="A215" s="149"/>
      <c r="B215" s="301"/>
      <c r="C215" s="285"/>
      <c r="D215" s="285"/>
      <c r="E215" s="285"/>
      <c r="F215" s="286"/>
      <c r="G215" s="286"/>
      <c r="H215" s="286"/>
    </row>
    <row r="216" spans="1:8" s="98" customFormat="1" hidden="1" x14ac:dyDescent="0.25">
      <c r="A216" s="184"/>
      <c r="B216" s="301"/>
      <c r="C216" s="285"/>
      <c r="D216" s="285"/>
      <c r="E216" s="285"/>
      <c r="F216" s="286"/>
      <c r="G216" s="286"/>
      <c r="H216" s="286"/>
    </row>
    <row r="217" spans="1:8" ht="31.5" x14ac:dyDescent="0.25">
      <c r="A217" s="321" t="s">
        <v>463</v>
      </c>
      <c r="B217" s="291" t="s">
        <v>422</v>
      </c>
      <c r="C217" s="303" t="s">
        <v>106</v>
      </c>
      <c r="D217" s="303" t="s">
        <v>464</v>
      </c>
      <c r="E217" s="285"/>
      <c r="F217" s="306">
        <f>F218</f>
        <v>101010</v>
      </c>
      <c r="G217" s="289">
        <f>G218+G222</f>
        <v>9514</v>
      </c>
      <c r="H217" s="289">
        <f>H218+H222</f>
        <v>9514</v>
      </c>
    </row>
    <row r="218" spans="1:8" ht="47.25" hidden="1" x14ac:dyDescent="0.25">
      <c r="A218" s="321" t="s">
        <v>214</v>
      </c>
      <c r="B218" s="291" t="s">
        <v>422</v>
      </c>
      <c r="C218" s="303" t="s">
        <v>106</v>
      </c>
      <c r="D218" s="303" t="s">
        <v>400</v>
      </c>
      <c r="E218" s="285"/>
      <c r="F218" s="306">
        <f>F219</f>
        <v>101010</v>
      </c>
      <c r="G218" s="286">
        <f t="shared" ref="G218:H220" si="21">G219</f>
        <v>7198</v>
      </c>
      <c r="H218" s="286">
        <f t="shared" si="21"/>
        <v>7198</v>
      </c>
    </row>
    <row r="219" spans="1:8" ht="31.5" hidden="1" x14ac:dyDescent="0.25">
      <c r="A219" s="184" t="s">
        <v>360</v>
      </c>
      <c r="B219" s="301" t="s">
        <v>422</v>
      </c>
      <c r="C219" s="285" t="s">
        <v>106</v>
      </c>
      <c r="D219" s="285" t="s">
        <v>215</v>
      </c>
      <c r="E219" s="285"/>
      <c r="F219" s="286">
        <f>F220</f>
        <v>101010</v>
      </c>
      <c r="G219" s="286">
        <f t="shared" si="21"/>
        <v>7198</v>
      </c>
      <c r="H219" s="286">
        <f t="shared" si="21"/>
        <v>7198</v>
      </c>
    </row>
    <row r="220" spans="1:8" ht="31.5" hidden="1" x14ac:dyDescent="0.25">
      <c r="A220" s="184" t="s">
        <v>216</v>
      </c>
      <c r="B220" s="301" t="s">
        <v>422</v>
      </c>
      <c r="C220" s="285" t="s">
        <v>106</v>
      </c>
      <c r="D220" s="285" t="s">
        <v>215</v>
      </c>
      <c r="E220" s="285" t="s">
        <v>218</v>
      </c>
      <c r="F220" s="286">
        <f>F222</f>
        <v>101010</v>
      </c>
      <c r="G220" s="286">
        <f t="shared" si="21"/>
        <v>7198</v>
      </c>
      <c r="H220" s="286">
        <f t="shared" si="21"/>
        <v>7198</v>
      </c>
    </row>
    <row r="221" spans="1:8" hidden="1" x14ac:dyDescent="0.25">
      <c r="A221" s="184"/>
      <c r="B221" s="301"/>
      <c r="C221" s="285"/>
      <c r="D221" s="285"/>
      <c r="E221" s="285"/>
      <c r="F221" s="286"/>
      <c r="G221" s="286">
        <v>7198</v>
      </c>
      <c r="H221" s="286">
        <v>7198</v>
      </c>
    </row>
    <row r="222" spans="1:8" ht="31.5" x14ac:dyDescent="0.25">
      <c r="A222" s="149" t="s">
        <v>216</v>
      </c>
      <c r="B222" s="301" t="s">
        <v>422</v>
      </c>
      <c r="C222" s="285" t="s">
        <v>106</v>
      </c>
      <c r="D222" s="285" t="s">
        <v>462</v>
      </c>
      <c r="E222" s="285" t="s">
        <v>218</v>
      </c>
      <c r="F222" s="286">
        <v>101010</v>
      </c>
      <c r="G222" s="286">
        <f t="shared" ref="G222:H224" si="22">G223</f>
        <v>2316</v>
      </c>
      <c r="H222" s="286">
        <f t="shared" si="22"/>
        <v>2316</v>
      </c>
    </row>
    <row r="223" spans="1:8" x14ac:dyDescent="0.25">
      <c r="A223" s="184" t="s">
        <v>205</v>
      </c>
      <c r="B223" s="301" t="s">
        <v>422</v>
      </c>
      <c r="C223" s="285" t="s">
        <v>106</v>
      </c>
      <c r="D223" s="285" t="s">
        <v>462</v>
      </c>
      <c r="E223" s="285" t="s">
        <v>312</v>
      </c>
      <c r="F223" s="286">
        <v>101010</v>
      </c>
      <c r="G223" s="286">
        <f t="shared" si="22"/>
        <v>2316</v>
      </c>
      <c r="H223" s="286">
        <f t="shared" si="22"/>
        <v>2316</v>
      </c>
    </row>
    <row r="224" spans="1:8" ht="0.75" hidden="1" customHeight="1" x14ac:dyDescent="0.25">
      <c r="A224" s="149"/>
      <c r="B224" s="301"/>
      <c r="C224" s="285"/>
      <c r="D224" s="285"/>
      <c r="E224" s="285"/>
      <c r="F224" s="286"/>
      <c r="G224" s="286">
        <f t="shared" si="22"/>
        <v>2316</v>
      </c>
      <c r="H224" s="286">
        <f t="shared" si="22"/>
        <v>2316</v>
      </c>
    </row>
    <row r="225" spans="1:8" ht="48" hidden="1" customHeight="1" x14ac:dyDescent="0.25">
      <c r="A225" s="283" t="s">
        <v>470</v>
      </c>
      <c r="B225" s="304" t="s">
        <v>422</v>
      </c>
      <c r="C225" s="287" t="s">
        <v>106</v>
      </c>
      <c r="D225" s="287" t="s">
        <v>471</v>
      </c>
      <c r="E225" s="285"/>
      <c r="F225" s="289">
        <v>0</v>
      </c>
      <c r="G225" s="286">
        <v>2316</v>
      </c>
      <c r="H225" s="286">
        <v>2316</v>
      </c>
    </row>
    <row r="226" spans="1:8" ht="47.25" hidden="1" x14ac:dyDescent="0.25">
      <c r="A226" s="153" t="s">
        <v>435</v>
      </c>
      <c r="B226" s="304" t="s">
        <v>422</v>
      </c>
      <c r="C226" s="287" t="s">
        <v>106</v>
      </c>
      <c r="D226" s="287" t="s">
        <v>388</v>
      </c>
      <c r="E226" s="287"/>
      <c r="F226" s="289">
        <f>F227</f>
        <v>0</v>
      </c>
      <c r="G226" s="286"/>
      <c r="H226" s="286"/>
    </row>
    <row r="227" spans="1:8" ht="47.25" hidden="1" customHeight="1" x14ac:dyDescent="0.25">
      <c r="A227" s="169" t="s">
        <v>410</v>
      </c>
      <c r="B227" s="301" t="s">
        <v>422</v>
      </c>
      <c r="C227" s="285" t="s">
        <v>106</v>
      </c>
      <c r="D227" s="285" t="s">
        <v>289</v>
      </c>
      <c r="E227" s="285"/>
      <c r="F227" s="286">
        <f>F228</f>
        <v>0</v>
      </c>
      <c r="G227" s="286"/>
      <c r="H227" s="286"/>
    </row>
    <row r="228" spans="1:8" ht="39.75" hidden="1" customHeight="1" x14ac:dyDescent="0.25">
      <c r="A228" s="149" t="s">
        <v>216</v>
      </c>
      <c r="B228" s="301" t="s">
        <v>422</v>
      </c>
      <c r="C228" s="285" t="s">
        <v>106</v>
      </c>
      <c r="D228" s="285" t="s">
        <v>289</v>
      </c>
      <c r="E228" s="285" t="s">
        <v>218</v>
      </c>
      <c r="F228" s="286">
        <f>F229</f>
        <v>0</v>
      </c>
      <c r="G228" s="289">
        <f>G229</f>
        <v>34000</v>
      </c>
      <c r="H228" s="289">
        <f>H229</f>
        <v>34000</v>
      </c>
    </row>
    <row r="229" spans="1:8" ht="29.25" hidden="1" customHeight="1" x14ac:dyDescent="0.25">
      <c r="A229" s="184" t="s">
        <v>205</v>
      </c>
      <c r="B229" s="301" t="s">
        <v>422</v>
      </c>
      <c r="C229" s="285" t="s">
        <v>106</v>
      </c>
      <c r="D229" s="285" t="s">
        <v>289</v>
      </c>
      <c r="E229" s="285" t="s">
        <v>312</v>
      </c>
      <c r="F229" s="286">
        <v>0</v>
      </c>
      <c r="G229" s="289">
        <f>G232</f>
        <v>34000</v>
      </c>
      <c r="H229" s="289">
        <f>H232</f>
        <v>34000</v>
      </c>
    </row>
    <row r="230" spans="1:8" ht="2.25" hidden="1" customHeight="1" x14ac:dyDescent="0.25">
      <c r="A230" s="184"/>
      <c r="B230" s="301"/>
      <c r="C230" s="285"/>
      <c r="D230" s="285"/>
      <c r="E230" s="285"/>
      <c r="F230" s="286"/>
      <c r="G230" s="289"/>
      <c r="H230" s="289"/>
    </row>
    <row r="231" spans="1:8" ht="2.25" customHeight="1" x14ac:dyDescent="0.25">
      <c r="A231" s="184"/>
      <c r="B231" s="301"/>
      <c r="C231" s="285"/>
      <c r="D231" s="285"/>
      <c r="E231" s="285"/>
      <c r="F231" s="286"/>
      <c r="G231" s="286">
        <v>2316</v>
      </c>
      <c r="H231" s="286">
        <v>2316</v>
      </c>
    </row>
    <row r="232" spans="1:8" ht="19.5" customHeight="1" x14ac:dyDescent="0.25">
      <c r="A232" s="156" t="s">
        <v>210</v>
      </c>
      <c r="B232" s="291" t="s">
        <v>422</v>
      </c>
      <c r="C232" s="287" t="s">
        <v>202</v>
      </c>
      <c r="D232" s="285"/>
      <c r="E232" s="285"/>
      <c r="F232" s="289">
        <f>F233+F246</f>
        <v>10000</v>
      </c>
      <c r="G232" s="289">
        <f>G233+G246</f>
        <v>34000</v>
      </c>
      <c r="H232" s="289">
        <f>H233+H246</f>
        <v>34000</v>
      </c>
    </row>
    <row r="233" spans="1:8" ht="38.25" customHeight="1" x14ac:dyDescent="0.25">
      <c r="A233" s="156" t="s">
        <v>212</v>
      </c>
      <c r="B233" s="291" t="s">
        <v>422</v>
      </c>
      <c r="C233" s="287" t="s">
        <v>211</v>
      </c>
      <c r="D233" s="285"/>
      <c r="E233" s="285"/>
      <c r="F233" s="289">
        <f>F234+F240</f>
        <v>10000</v>
      </c>
      <c r="G233" s="289">
        <f>G234+G240</f>
        <v>26000</v>
      </c>
      <c r="H233" s="289">
        <f>H234+H240</f>
        <v>26000</v>
      </c>
    </row>
    <row r="234" spans="1:8" ht="38.25" hidden="1" customHeight="1" x14ac:dyDescent="0.25">
      <c r="A234" s="156" t="s">
        <v>389</v>
      </c>
      <c r="B234" s="291" t="s">
        <v>422</v>
      </c>
      <c r="C234" s="287" t="s">
        <v>211</v>
      </c>
      <c r="D234" s="287" t="s">
        <v>220</v>
      </c>
      <c r="E234" s="285"/>
      <c r="F234" s="289">
        <f>F235</f>
        <v>0</v>
      </c>
      <c r="G234" s="289">
        <f t="shared" ref="G234:H238" si="23">G235</f>
        <v>13000</v>
      </c>
      <c r="H234" s="289">
        <f t="shared" si="23"/>
        <v>13000</v>
      </c>
    </row>
    <row r="235" spans="1:8" ht="38.25" hidden="1" customHeight="1" x14ac:dyDescent="0.25">
      <c r="A235" s="156" t="s">
        <v>294</v>
      </c>
      <c r="B235" s="291" t="s">
        <v>422</v>
      </c>
      <c r="C235" s="287" t="s">
        <v>211</v>
      </c>
      <c r="D235" s="287" t="s">
        <v>295</v>
      </c>
      <c r="E235" s="285"/>
      <c r="F235" s="289">
        <f>F236</f>
        <v>0</v>
      </c>
      <c r="G235" s="289">
        <f t="shared" si="23"/>
        <v>13000</v>
      </c>
      <c r="H235" s="289">
        <f t="shared" si="23"/>
        <v>13000</v>
      </c>
    </row>
    <row r="236" spans="1:8" ht="47.25" hidden="1" x14ac:dyDescent="0.25">
      <c r="A236" s="156" t="s">
        <v>392</v>
      </c>
      <c r="B236" s="304" t="s">
        <v>422</v>
      </c>
      <c r="C236" s="287" t="s">
        <v>211</v>
      </c>
      <c r="D236" s="287" t="s">
        <v>390</v>
      </c>
      <c r="E236" s="287"/>
      <c r="F236" s="289">
        <f>F237</f>
        <v>0</v>
      </c>
      <c r="G236" s="286">
        <f t="shared" si="23"/>
        <v>13000</v>
      </c>
      <c r="H236" s="286">
        <f t="shared" si="23"/>
        <v>13000</v>
      </c>
    </row>
    <row r="237" spans="1:8" ht="63" hidden="1" x14ac:dyDescent="0.25">
      <c r="A237" s="169" t="s">
        <v>410</v>
      </c>
      <c r="B237" s="301" t="s">
        <v>422</v>
      </c>
      <c r="C237" s="285" t="s">
        <v>211</v>
      </c>
      <c r="D237" s="285" t="s">
        <v>296</v>
      </c>
      <c r="E237" s="285"/>
      <c r="F237" s="286">
        <f>F238</f>
        <v>0</v>
      </c>
      <c r="G237" s="286">
        <f t="shared" si="23"/>
        <v>13000</v>
      </c>
      <c r="H237" s="286">
        <f t="shared" si="23"/>
        <v>13000</v>
      </c>
    </row>
    <row r="238" spans="1:8" ht="31.5" hidden="1" x14ac:dyDescent="0.25">
      <c r="A238" s="149" t="s">
        <v>216</v>
      </c>
      <c r="B238" s="301" t="s">
        <v>422</v>
      </c>
      <c r="C238" s="285" t="s">
        <v>211</v>
      </c>
      <c r="D238" s="285" t="s">
        <v>296</v>
      </c>
      <c r="E238" s="285" t="s">
        <v>218</v>
      </c>
      <c r="F238" s="286">
        <f>F239</f>
        <v>0</v>
      </c>
      <c r="G238" s="286">
        <f t="shared" si="23"/>
        <v>13000</v>
      </c>
      <c r="H238" s="286">
        <f t="shared" si="23"/>
        <v>13000</v>
      </c>
    </row>
    <row r="239" spans="1:8" hidden="1" x14ac:dyDescent="0.25">
      <c r="A239" s="184" t="s">
        <v>205</v>
      </c>
      <c r="B239" s="301" t="s">
        <v>422</v>
      </c>
      <c r="C239" s="285" t="s">
        <v>211</v>
      </c>
      <c r="D239" s="285" t="s">
        <v>296</v>
      </c>
      <c r="E239" s="285" t="s">
        <v>312</v>
      </c>
      <c r="F239" s="286">
        <v>0</v>
      </c>
      <c r="G239" s="286">
        <v>13000</v>
      </c>
      <c r="H239" s="286">
        <v>13000</v>
      </c>
    </row>
    <row r="240" spans="1:8" ht="38.25" customHeight="1" x14ac:dyDescent="0.25">
      <c r="A240" s="284" t="s">
        <v>391</v>
      </c>
      <c r="B240" s="291" t="s">
        <v>422</v>
      </c>
      <c r="C240" s="287" t="s">
        <v>211</v>
      </c>
      <c r="D240" s="287" t="s">
        <v>256</v>
      </c>
      <c r="E240" s="285"/>
      <c r="F240" s="289">
        <f>F241</f>
        <v>10000</v>
      </c>
      <c r="G240" s="289">
        <f t="shared" ref="G240:H244" si="24">G241</f>
        <v>13000</v>
      </c>
      <c r="H240" s="289">
        <f t="shared" si="24"/>
        <v>13000</v>
      </c>
    </row>
    <row r="241" spans="1:8" ht="38.25" customHeight="1" x14ac:dyDescent="0.25">
      <c r="A241" s="156" t="s">
        <v>298</v>
      </c>
      <c r="B241" s="291" t="s">
        <v>422</v>
      </c>
      <c r="C241" s="287" t="s">
        <v>211</v>
      </c>
      <c r="D241" s="287" t="s">
        <v>301</v>
      </c>
      <c r="E241" s="285"/>
      <c r="F241" s="289">
        <f>F242</f>
        <v>10000</v>
      </c>
      <c r="G241" s="289">
        <f t="shared" si="24"/>
        <v>13000</v>
      </c>
      <c r="H241" s="289">
        <f t="shared" si="24"/>
        <v>13000</v>
      </c>
    </row>
    <row r="242" spans="1:8" ht="47.25" x14ac:dyDescent="0.25">
      <c r="A242" s="156" t="s">
        <v>392</v>
      </c>
      <c r="B242" s="304" t="s">
        <v>422</v>
      </c>
      <c r="C242" s="287" t="s">
        <v>211</v>
      </c>
      <c r="D242" s="287" t="s">
        <v>302</v>
      </c>
      <c r="E242" s="287"/>
      <c r="F242" s="289">
        <f>F243</f>
        <v>10000</v>
      </c>
      <c r="G242" s="286">
        <f t="shared" si="24"/>
        <v>13000</v>
      </c>
      <c r="H242" s="286">
        <f t="shared" si="24"/>
        <v>13000</v>
      </c>
    </row>
    <row r="243" spans="1:8" ht="63" x14ac:dyDescent="0.25">
      <c r="A243" s="169" t="s">
        <v>410</v>
      </c>
      <c r="B243" s="301" t="s">
        <v>422</v>
      </c>
      <c r="C243" s="285" t="s">
        <v>211</v>
      </c>
      <c r="D243" s="285" t="s">
        <v>302</v>
      </c>
      <c r="E243" s="285"/>
      <c r="F243" s="286">
        <f>F244</f>
        <v>10000</v>
      </c>
      <c r="G243" s="286">
        <f t="shared" si="24"/>
        <v>13000</v>
      </c>
      <c r="H243" s="286">
        <f t="shared" si="24"/>
        <v>13000</v>
      </c>
    </row>
    <row r="244" spans="1:8" ht="31.5" x14ac:dyDescent="0.25">
      <c r="A244" s="149" t="s">
        <v>216</v>
      </c>
      <c r="B244" s="301" t="s">
        <v>422</v>
      </c>
      <c r="C244" s="285" t="s">
        <v>211</v>
      </c>
      <c r="D244" s="285" t="s">
        <v>302</v>
      </c>
      <c r="E244" s="285" t="s">
        <v>218</v>
      </c>
      <c r="F244" s="286">
        <f>F245</f>
        <v>10000</v>
      </c>
      <c r="G244" s="286">
        <f t="shared" si="24"/>
        <v>13000</v>
      </c>
      <c r="H244" s="286">
        <f t="shared" si="24"/>
        <v>13000</v>
      </c>
    </row>
    <row r="245" spans="1:8" ht="14.25" customHeight="1" x14ac:dyDescent="0.25">
      <c r="A245" s="184" t="s">
        <v>205</v>
      </c>
      <c r="B245" s="301" t="s">
        <v>422</v>
      </c>
      <c r="C245" s="285" t="s">
        <v>211</v>
      </c>
      <c r="D245" s="285" t="s">
        <v>302</v>
      </c>
      <c r="E245" s="285" t="s">
        <v>312</v>
      </c>
      <c r="F245" s="286">
        <v>10000</v>
      </c>
      <c r="G245" s="286">
        <v>13000</v>
      </c>
      <c r="H245" s="286">
        <v>13000</v>
      </c>
    </row>
    <row r="246" spans="1:8" hidden="1" x14ac:dyDescent="0.25">
      <c r="A246" s="153" t="s">
        <v>197</v>
      </c>
      <c r="B246" s="291" t="s">
        <v>422</v>
      </c>
      <c r="C246" s="287" t="s">
        <v>201</v>
      </c>
      <c r="D246" s="285"/>
      <c r="E246" s="285"/>
      <c r="F246" s="289">
        <f>F247</f>
        <v>0</v>
      </c>
      <c r="G246" s="289">
        <f>G247</f>
        <v>8000</v>
      </c>
      <c r="H246" s="289">
        <f>H247</f>
        <v>8000</v>
      </c>
    </row>
    <row r="247" spans="1:8" ht="31.5" hidden="1" x14ac:dyDescent="0.25">
      <c r="A247" s="281" t="s">
        <v>361</v>
      </c>
      <c r="B247" s="291" t="s">
        <v>422</v>
      </c>
      <c r="C247" s="287" t="s">
        <v>201</v>
      </c>
      <c r="D247" s="287" t="s">
        <v>256</v>
      </c>
      <c r="E247" s="287"/>
      <c r="F247" s="298">
        <f>F248+F257</f>
        <v>0</v>
      </c>
      <c r="G247" s="298">
        <f>G248+G257</f>
        <v>8000</v>
      </c>
      <c r="H247" s="298">
        <f>H248+H257</f>
        <v>8000</v>
      </c>
    </row>
    <row r="248" spans="1:8" hidden="1" x14ac:dyDescent="0.25">
      <c r="A248" s="283" t="s">
        <v>257</v>
      </c>
      <c r="B248" s="291" t="s">
        <v>422</v>
      </c>
      <c r="C248" s="287" t="s">
        <v>201</v>
      </c>
      <c r="D248" s="287" t="s">
        <v>258</v>
      </c>
      <c r="E248" s="287"/>
      <c r="F248" s="289">
        <f>F249+F253</f>
        <v>0</v>
      </c>
      <c r="G248" s="289">
        <f>G249+G253</f>
        <v>6000</v>
      </c>
      <c r="H248" s="289">
        <f>H249+H253</f>
        <v>6000</v>
      </c>
    </row>
    <row r="249" spans="1:8" hidden="1" x14ac:dyDescent="0.25">
      <c r="A249" s="155" t="s">
        <v>436</v>
      </c>
      <c r="B249" s="304" t="s">
        <v>422</v>
      </c>
      <c r="C249" s="287" t="s">
        <v>201</v>
      </c>
      <c r="D249" s="287" t="s">
        <v>362</v>
      </c>
      <c r="E249" s="287"/>
      <c r="F249" s="289">
        <f>F250</f>
        <v>0</v>
      </c>
      <c r="G249" s="286">
        <f t="shared" ref="G249:H251" si="25">G250</f>
        <v>5000</v>
      </c>
      <c r="H249" s="286">
        <f t="shared" si="25"/>
        <v>5000</v>
      </c>
    </row>
    <row r="250" spans="1:8" ht="63" hidden="1" x14ac:dyDescent="0.25">
      <c r="A250" s="169" t="s">
        <v>410</v>
      </c>
      <c r="B250" s="301" t="s">
        <v>422</v>
      </c>
      <c r="C250" s="285" t="s">
        <v>201</v>
      </c>
      <c r="D250" s="285" t="s">
        <v>259</v>
      </c>
      <c r="E250" s="285"/>
      <c r="F250" s="286">
        <f>F251</f>
        <v>0</v>
      </c>
      <c r="G250" s="286">
        <f t="shared" si="25"/>
        <v>5000</v>
      </c>
      <c r="H250" s="286">
        <f t="shared" si="25"/>
        <v>5000</v>
      </c>
    </row>
    <row r="251" spans="1:8" ht="31.5" hidden="1" x14ac:dyDescent="0.25">
      <c r="A251" s="149" t="s">
        <v>216</v>
      </c>
      <c r="B251" s="301" t="s">
        <v>422</v>
      </c>
      <c r="C251" s="285" t="s">
        <v>201</v>
      </c>
      <c r="D251" s="285" t="s">
        <v>259</v>
      </c>
      <c r="E251" s="285" t="s">
        <v>218</v>
      </c>
      <c r="F251" s="286">
        <f>F252</f>
        <v>0</v>
      </c>
      <c r="G251" s="286">
        <f t="shared" si="25"/>
        <v>5000</v>
      </c>
      <c r="H251" s="286">
        <f t="shared" si="25"/>
        <v>5000</v>
      </c>
    </row>
    <row r="252" spans="1:8" hidden="1" x14ac:dyDescent="0.25">
      <c r="A252" s="184" t="s">
        <v>205</v>
      </c>
      <c r="B252" s="301" t="s">
        <v>422</v>
      </c>
      <c r="C252" s="285" t="s">
        <v>201</v>
      </c>
      <c r="D252" s="285" t="s">
        <v>259</v>
      </c>
      <c r="E252" s="285" t="s">
        <v>312</v>
      </c>
      <c r="F252" s="286">
        <v>0</v>
      </c>
      <c r="G252" s="286">
        <v>5000</v>
      </c>
      <c r="H252" s="286">
        <v>5000</v>
      </c>
    </row>
    <row r="253" spans="1:8" ht="47.25" hidden="1" x14ac:dyDescent="0.25">
      <c r="A253" s="278" t="s">
        <v>393</v>
      </c>
      <c r="B253" s="301" t="s">
        <v>422</v>
      </c>
      <c r="C253" s="285" t="s">
        <v>201</v>
      </c>
      <c r="D253" s="285" t="s">
        <v>363</v>
      </c>
      <c r="E253" s="285"/>
      <c r="F253" s="286">
        <f>F254</f>
        <v>0</v>
      </c>
      <c r="G253" s="286">
        <f t="shared" ref="G253:H255" si="26">G254</f>
        <v>1000</v>
      </c>
      <c r="H253" s="286">
        <f t="shared" si="26"/>
        <v>1000</v>
      </c>
    </row>
    <row r="254" spans="1:8" ht="63" hidden="1" x14ac:dyDescent="0.25">
      <c r="A254" s="169" t="s">
        <v>283</v>
      </c>
      <c r="B254" s="301" t="s">
        <v>422</v>
      </c>
      <c r="C254" s="285" t="s">
        <v>201</v>
      </c>
      <c r="D254" s="285" t="s">
        <v>260</v>
      </c>
      <c r="E254" s="285"/>
      <c r="F254" s="286">
        <f>F255</f>
        <v>0</v>
      </c>
      <c r="G254" s="286">
        <f t="shared" si="26"/>
        <v>1000</v>
      </c>
      <c r="H254" s="286">
        <f t="shared" si="26"/>
        <v>1000</v>
      </c>
    </row>
    <row r="255" spans="1:8" ht="31.5" hidden="1" x14ac:dyDescent="0.25">
      <c r="A255" s="145" t="s">
        <v>224</v>
      </c>
      <c r="B255" s="301" t="s">
        <v>422</v>
      </c>
      <c r="C255" s="285" t="s">
        <v>201</v>
      </c>
      <c r="D255" s="285" t="s">
        <v>260</v>
      </c>
      <c r="E255" s="285" t="s">
        <v>218</v>
      </c>
      <c r="F255" s="286">
        <f>F256</f>
        <v>0</v>
      </c>
      <c r="G255" s="286">
        <f t="shared" si="26"/>
        <v>1000</v>
      </c>
      <c r="H255" s="286">
        <f t="shared" si="26"/>
        <v>1000</v>
      </c>
    </row>
    <row r="256" spans="1:8" hidden="1" x14ac:dyDescent="0.25">
      <c r="A256" s="184" t="s">
        <v>205</v>
      </c>
      <c r="B256" s="301" t="s">
        <v>422</v>
      </c>
      <c r="C256" s="285" t="s">
        <v>201</v>
      </c>
      <c r="D256" s="285" t="s">
        <v>260</v>
      </c>
      <c r="E256" s="285" t="s">
        <v>312</v>
      </c>
      <c r="F256" s="286">
        <v>0</v>
      </c>
      <c r="G256" s="286">
        <v>1000</v>
      </c>
      <c r="H256" s="286">
        <v>1000</v>
      </c>
    </row>
    <row r="257" spans="1:8" ht="63" hidden="1" x14ac:dyDescent="0.25">
      <c r="A257" s="153" t="s">
        <v>437</v>
      </c>
      <c r="B257" s="291" t="s">
        <v>422</v>
      </c>
      <c r="C257" s="287" t="s">
        <v>201</v>
      </c>
      <c r="D257" s="287" t="s">
        <v>299</v>
      </c>
      <c r="E257" s="287"/>
      <c r="F257" s="289">
        <f>F258</f>
        <v>0</v>
      </c>
      <c r="G257" s="289">
        <f t="shared" ref="G257:H260" si="27">G258</f>
        <v>2000</v>
      </c>
      <c r="H257" s="289">
        <f t="shared" si="27"/>
        <v>2000</v>
      </c>
    </row>
    <row r="258" spans="1:8" ht="63" hidden="1" x14ac:dyDescent="0.25">
      <c r="A258" s="155" t="s">
        <v>438</v>
      </c>
      <c r="B258" s="304" t="s">
        <v>422</v>
      </c>
      <c r="C258" s="287" t="s">
        <v>201</v>
      </c>
      <c r="D258" s="287" t="s">
        <v>394</v>
      </c>
      <c r="E258" s="287"/>
      <c r="F258" s="289">
        <f>F259</f>
        <v>0</v>
      </c>
      <c r="G258" s="286">
        <f t="shared" si="27"/>
        <v>2000</v>
      </c>
      <c r="H258" s="286">
        <f t="shared" si="27"/>
        <v>2000</v>
      </c>
    </row>
    <row r="259" spans="1:8" ht="63" hidden="1" x14ac:dyDescent="0.25">
      <c r="A259" s="169" t="s">
        <v>410</v>
      </c>
      <c r="B259" s="301" t="s">
        <v>422</v>
      </c>
      <c r="C259" s="285" t="s">
        <v>201</v>
      </c>
      <c r="D259" s="285" t="s">
        <v>300</v>
      </c>
      <c r="E259" s="285"/>
      <c r="F259" s="286">
        <f>F260</f>
        <v>0</v>
      </c>
      <c r="G259" s="286">
        <f t="shared" si="27"/>
        <v>2000</v>
      </c>
      <c r="H259" s="286">
        <f t="shared" si="27"/>
        <v>2000</v>
      </c>
    </row>
    <row r="260" spans="1:8" ht="31.5" hidden="1" x14ac:dyDescent="0.25">
      <c r="A260" s="149" t="s">
        <v>216</v>
      </c>
      <c r="B260" s="301" t="s">
        <v>422</v>
      </c>
      <c r="C260" s="285" t="s">
        <v>201</v>
      </c>
      <c r="D260" s="285" t="s">
        <v>300</v>
      </c>
      <c r="E260" s="285" t="s">
        <v>218</v>
      </c>
      <c r="F260" s="286">
        <f>F261</f>
        <v>0</v>
      </c>
      <c r="G260" s="286">
        <f t="shared" si="27"/>
        <v>2000</v>
      </c>
      <c r="H260" s="286">
        <f t="shared" si="27"/>
        <v>2000</v>
      </c>
    </row>
    <row r="261" spans="1:8" hidden="1" x14ac:dyDescent="0.25">
      <c r="A261" s="184" t="s">
        <v>205</v>
      </c>
      <c r="B261" s="301" t="s">
        <v>422</v>
      </c>
      <c r="C261" s="285" t="s">
        <v>201</v>
      </c>
      <c r="D261" s="285" t="s">
        <v>300</v>
      </c>
      <c r="E261" s="285" t="s">
        <v>312</v>
      </c>
      <c r="F261" s="286">
        <v>0</v>
      </c>
      <c r="G261" s="286">
        <v>2000</v>
      </c>
      <c r="H261" s="286">
        <v>2000</v>
      </c>
    </row>
    <row r="262" spans="1:8" x14ac:dyDescent="0.25">
      <c r="A262" s="153" t="s">
        <v>100</v>
      </c>
      <c r="B262" s="291" t="s">
        <v>422</v>
      </c>
      <c r="C262" s="287" t="s">
        <v>101</v>
      </c>
      <c r="D262" s="285"/>
      <c r="E262" s="285"/>
      <c r="F262" s="289">
        <f>F263</f>
        <v>8269519.8099999996</v>
      </c>
      <c r="G262" s="289" t="e">
        <f t="shared" ref="F262:H263" si="28">G263</f>
        <v>#REF!</v>
      </c>
      <c r="H262" s="289" t="e">
        <f t="shared" si="28"/>
        <v>#REF!</v>
      </c>
    </row>
    <row r="263" spans="1:8" x14ac:dyDescent="0.25">
      <c r="A263" s="281" t="s">
        <v>102</v>
      </c>
      <c r="B263" s="291" t="s">
        <v>422</v>
      </c>
      <c r="C263" s="287" t="s">
        <v>103</v>
      </c>
      <c r="D263" s="285"/>
      <c r="E263" s="285"/>
      <c r="F263" s="289">
        <f t="shared" si="28"/>
        <v>8269519.8099999996</v>
      </c>
      <c r="G263" s="289" t="e">
        <f t="shared" si="28"/>
        <v>#REF!</v>
      </c>
      <c r="H263" s="289" t="e">
        <f t="shared" si="28"/>
        <v>#REF!</v>
      </c>
    </row>
    <row r="264" spans="1:8" ht="31.5" x14ac:dyDescent="0.25">
      <c r="A264" s="281" t="s">
        <v>361</v>
      </c>
      <c r="B264" s="291" t="s">
        <v>422</v>
      </c>
      <c r="C264" s="287" t="s">
        <v>103</v>
      </c>
      <c r="D264" s="287" t="s">
        <v>256</v>
      </c>
      <c r="E264" s="285"/>
      <c r="F264" s="289">
        <f>F265+F278+F291</f>
        <v>8269519.8099999996</v>
      </c>
      <c r="G264" s="289" t="e">
        <f>G265+G278</f>
        <v>#REF!</v>
      </c>
      <c r="H264" s="289" t="e">
        <f>H265+H278</f>
        <v>#REF!</v>
      </c>
    </row>
    <row r="265" spans="1:8" ht="31.5" x14ac:dyDescent="0.25">
      <c r="A265" s="281" t="s">
        <v>261</v>
      </c>
      <c r="B265" s="291" t="s">
        <v>422</v>
      </c>
      <c r="C265" s="287" t="s">
        <v>103</v>
      </c>
      <c r="D265" s="287" t="s">
        <v>262</v>
      </c>
      <c r="E265" s="287"/>
      <c r="F265" s="289">
        <f>F266</f>
        <v>2562182.5999999996</v>
      </c>
      <c r="G265" s="289" t="e">
        <f>G266+#REF!</f>
        <v>#REF!</v>
      </c>
      <c r="H265" s="289" t="e">
        <f>H266+#REF!</f>
        <v>#REF!</v>
      </c>
    </row>
    <row r="266" spans="1:8" ht="31.5" x14ac:dyDescent="0.25">
      <c r="A266" s="309" t="s">
        <v>364</v>
      </c>
      <c r="B266" s="304" t="s">
        <v>422</v>
      </c>
      <c r="C266" s="287" t="s">
        <v>103</v>
      </c>
      <c r="D266" s="287" t="s">
        <v>365</v>
      </c>
      <c r="E266" s="287"/>
      <c r="F266" s="289">
        <f>F267+F271+F275</f>
        <v>2562182.5999999996</v>
      </c>
      <c r="G266" s="286">
        <f>G267+G271+G275</f>
        <v>395014.51</v>
      </c>
      <c r="H266" s="286">
        <f>H267+H271+H275</f>
        <v>395014.51</v>
      </c>
    </row>
    <row r="267" spans="1:8" ht="31.5" x14ac:dyDescent="0.25">
      <c r="A267" s="145" t="s">
        <v>323</v>
      </c>
      <c r="B267" s="301" t="s">
        <v>422</v>
      </c>
      <c r="C267" s="285" t="s">
        <v>103</v>
      </c>
      <c r="D267" s="285" t="s">
        <v>263</v>
      </c>
      <c r="E267" s="285" t="s">
        <v>366</v>
      </c>
      <c r="F267" s="286">
        <v>1387643.14</v>
      </c>
      <c r="G267" s="286">
        <f>G268+G269+G270</f>
        <v>369014.51</v>
      </c>
      <c r="H267" s="286">
        <f>H268+H269+H270</f>
        <v>369014.51</v>
      </c>
    </row>
    <row r="268" spans="1:8" x14ac:dyDescent="0.25">
      <c r="A268" s="184" t="s">
        <v>325</v>
      </c>
      <c r="B268" s="301" t="s">
        <v>422</v>
      </c>
      <c r="C268" s="285" t="s">
        <v>103</v>
      </c>
      <c r="D268" s="285" t="s">
        <v>263</v>
      </c>
      <c r="E268" s="285" t="s">
        <v>326</v>
      </c>
      <c r="F268" s="286">
        <v>1004641.14</v>
      </c>
      <c r="G268" s="286">
        <v>280414.51</v>
      </c>
      <c r="H268" s="286">
        <v>280414.51</v>
      </c>
    </row>
    <row r="269" spans="1:8" ht="47.25" hidden="1" x14ac:dyDescent="0.25">
      <c r="A269" s="184" t="s">
        <v>116</v>
      </c>
      <c r="B269" s="301" t="s">
        <v>422</v>
      </c>
      <c r="C269" s="299" t="s">
        <v>103</v>
      </c>
      <c r="D269" s="285" t="s">
        <v>264</v>
      </c>
      <c r="E269" s="299" t="s">
        <v>395</v>
      </c>
      <c r="F269" s="300">
        <v>0</v>
      </c>
      <c r="G269" s="300">
        <v>4000</v>
      </c>
      <c r="H269" s="300">
        <v>4000</v>
      </c>
    </row>
    <row r="270" spans="1:8" ht="47.25" x14ac:dyDescent="0.25">
      <c r="A270" s="184" t="s">
        <v>327</v>
      </c>
      <c r="B270" s="301" t="s">
        <v>422</v>
      </c>
      <c r="C270" s="285" t="s">
        <v>103</v>
      </c>
      <c r="D270" s="285" t="s">
        <v>263</v>
      </c>
      <c r="E270" s="285" t="s">
        <v>328</v>
      </c>
      <c r="F270" s="286">
        <v>383002</v>
      </c>
      <c r="G270" s="286">
        <v>84600</v>
      </c>
      <c r="H270" s="286">
        <v>84600</v>
      </c>
    </row>
    <row r="271" spans="1:8" ht="31.5" x14ac:dyDescent="0.25">
      <c r="A271" s="145" t="s">
        <v>461</v>
      </c>
      <c r="B271" s="301" t="s">
        <v>422</v>
      </c>
      <c r="C271" s="285" t="s">
        <v>103</v>
      </c>
      <c r="D271" s="285" t="s">
        <v>365</v>
      </c>
      <c r="E271" s="285" t="s">
        <v>218</v>
      </c>
      <c r="F271" s="286">
        <v>1173539.46</v>
      </c>
      <c r="G271" s="286">
        <f>G272</f>
        <v>25000</v>
      </c>
      <c r="H271" s="286">
        <f>H272</f>
        <v>25000</v>
      </c>
    </row>
    <row r="272" spans="1:8" x14ac:dyDescent="0.25">
      <c r="A272" s="184" t="s">
        <v>205</v>
      </c>
      <c r="B272" s="301" t="s">
        <v>422</v>
      </c>
      <c r="C272" s="285" t="s">
        <v>103</v>
      </c>
      <c r="D272" s="285" t="s">
        <v>264</v>
      </c>
      <c r="E272" s="285" t="s">
        <v>312</v>
      </c>
      <c r="F272" s="286">
        <v>590053.01</v>
      </c>
      <c r="G272" s="286">
        <v>25000</v>
      </c>
      <c r="H272" s="286">
        <v>25000</v>
      </c>
    </row>
    <row r="273" spans="1:8" x14ac:dyDescent="0.25">
      <c r="A273" s="184" t="s">
        <v>465</v>
      </c>
      <c r="B273" s="301" t="s">
        <v>422</v>
      </c>
      <c r="C273" s="285" t="s">
        <v>466</v>
      </c>
      <c r="D273" s="285" t="s">
        <v>467</v>
      </c>
      <c r="E273" s="285" t="s">
        <v>312</v>
      </c>
      <c r="F273" s="286">
        <v>202021</v>
      </c>
      <c r="G273" s="286"/>
      <c r="H273" s="286"/>
    </row>
    <row r="274" spans="1:8" s="131" customFormat="1" ht="24.6" customHeight="1" x14ac:dyDescent="0.25">
      <c r="A274" s="149" t="s">
        <v>426</v>
      </c>
      <c r="B274" s="301" t="s">
        <v>422</v>
      </c>
      <c r="C274" s="293" t="s">
        <v>103</v>
      </c>
      <c r="D274" s="285" t="s">
        <v>264</v>
      </c>
      <c r="E274" s="293" t="s">
        <v>425</v>
      </c>
      <c r="F274" s="294">
        <v>381465.45</v>
      </c>
      <c r="G274" s="294">
        <v>310600</v>
      </c>
      <c r="H274" s="294">
        <v>310600</v>
      </c>
    </row>
    <row r="275" spans="1:8" x14ac:dyDescent="0.25">
      <c r="A275" s="149" t="s">
        <v>225</v>
      </c>
      <c r="B275" s="301" t="s">
        <v>422</v>
      </c>
      <c r="C275" s="285" t="s">
        <v>103</v>
      </c>
      <c r="D275" s="285" t="s">
        <v>264</v>
      </c>
      <c r="E275" s="285" t="s">
        <v>313</v>
      </c>
      <c r="F275" s="286">
        <f>F276+F277</f>
        <v>1000</v>
      </c>
      <c r="G275" s="286">
        <f>G276+G277</f>
        <v>1000</v>
      </c>
      <c r="H275" s="286">
        <f>H276+H277</f>
        <v>1000</v>
      </c>
    </row>
    <row r="276" spans="1:8" hidden="1" x14ac:dyDescent="0.25">
      <c r="A276" s="184" t="s">
        <v>314</v>
      </c>
      <c r="B276" s="301" t="s">
        <v>422</v>
      </c>
      <c r="C276" s="285" t="s">
        <v>103</v>
      </c>
      <c r="D276" s="285" t="s">
        <v>264</v>
      </c>
      <c r="E276" s="285" t="s">
        <v>315</v>
      </c>
      <c r="F276" s="286"/>
      <c r="G276" s="286"/>
      <c r="H276" s="286"/>
    </row>
    <row r="277" spans="1:8" x14ac:dyDescent="0.25">
      <c r="A277" s="184" t="s">
        <v>196</v>
      </c>
      <c r="B277" s="301" t="s">
        <v>422</v>
      </c>
      <c r="C277" s="285" t="s">
        <v>103</v>
      </c>
      <c r="D277" s="285" t="s">
        <v>297</v>
      </c>
      <c r="E277" s="285" t="s">
        <v>316</v>
      </c>
      <c r="F277" s="286">
        <v>1000</v>
      </c>
      <c r="G277" s="286">
        <v>1000</v>
      </c>
      <c r="H277" s="286">
        <v>1000</v>
      </c>
    </row>
    <row r="278" spans="1:8" x14ac:dyDescent="0.25">
      <c r="A278" s="321" t="s">
        <v>265</v>
      </c>
      <c r="B278" s="291" t="s">
        <v>422</v>
      </c>
      <c r="C278" s="287" t="s">
        <v>103</v>
      </c>
      <c r="D278" s="287" t="s">
        <v>266</v>
      </c>
      <c r="E278" s="287"/>
      <c r="F278" s="289">
        <f>F279</f>
        <v>427563.21</v>
      </c>
      <c r="G278" s="289">
        <f>G279</f>
        <v>231447.62</v>
      </c>
      <c r="H278" s="289">
        <f>H279</f>
        <v>231447.62</v>
      </c>
    </row>
    <row r="279" spans="1:8" ht="31.5" x14ac:dyDescent="0.25">
      <c r="A279" s="321" t="s">
        <v>367</v>
      </c>
      <c r="B279" s="304" t="s">
        <v>422</v>
      </c>
      <c r="C279" s="287" t="s">
        <v>103</v>
      </c>
      <c r="D279" s="287" t="s">
        <v>368</v>
      </c>
      <c r="E279" s="287"/>
      <c r="F279" s="289">
        <f>F280</f>
        <v>427563.21</v>
      </c>
      <c r="G279" s="289">
        <f>G280+G283</f>
        <v>231447.62</v>
      </c>
      <c r="H279" s="289">
        <f>H280+H283</f>
        <v>231447.62</v>
      </c>
    </row>
    <row r="280" spans="1:8" ht="31.5" x14ac:dyDescent="0.25">
      <c r="A280" s="145" t="s">
        <v>323</v>
      </c>
      <c r="B280" s="301" t="s">
        <v>422</v>
      </c>
      <c r="C280" s="285" t="s">
        <v>103</v>
      </c>
      <c r="D280" s="285" t="s">
        <v>459</v>
      </c>
      <c r="E280" s="285" t="s">
        <v>366</v>
      </c>
      <c r="F280" s="286">
        <v>427563.21</v>
      </c>
      <c r="G280" s="286">
        <f>G281+G282</f>
        <v>229447.62</v>
      </c>
      <c r="H280" s="286">
        <f>H281+H282</f>
        <v>229447.62</v>
      </c>
    </row>
    <row r="281" spans="1:8" x14ac:dyDescent="0.25">
      <c r="A281" s="149" t="s">
        <v>325</v>
      </c>
      <c r="B281" s="301" t="s">
        <v>422</v>
      </c>
      <c r="C281" s="285" t="s">
        <v>103</v>
      </c>
      <c r="D281" s="285" t="s">
        <v>267</v>
      </c>
      <c r="E281" s="285" t="s">
        <v>326</v>
      </c>
      <c r="F281" s="286">
        <v>312250.23999999999</v>
      </c>
      <c r="G281" s="286">
        <v>176247.62</v>
      </c>
      <c r="H281" s="286">
        <v>176247.62</v>
      </c>
    </row>
    <row r="282" spans="1:8" ht="30" customHeight="1" x14ac:dyDescent="0.25">
      <c r="A282" s="184" t="s">
        <v>327</v>
      </c>
      <c r="B282" s="301" t="s">
        <v>422</v>
      </c>
      <c r="C282" s="285" t="s">
        <v>103</v>
      </c>
      <c r="D282" s="285" t="s">
        <v>267</v>
      </c>
      <c r="E282" s="285" t="s">
        <v>328</v>
      </c>
      <c r="F282" s="286">
        <v>115312.97</v>
      </c>
      <c r="G282" s="286">
        <v>53200</v>
      </c>
      <c r="H282" s="286">
        <v>53200</v>
      </c>
    </row>
    <row r="283" spans="1:8" ht="31.5" hidden="1" x14ac:dyDescent="0.25">
      <c r="A283" s="145" t="s">
        <v>310</v>
      </c>
      <c r="B283" s="301" t="s">
        <v>422</v>
      </c>
      <c r="C283" s="285" t="s">
        <v>103</v>
      </c>
      <c r="D283" s="285" t="s">
        <v>268</v>
      </c>
      <c r="E283" s="285" t="s">
        <v>218</v>
      </c>
      <c r="F283" s="286">
        <f>F284</f>
        <v>0</v>
      </c>
      <c r="G283" s="286">
        <f>G284</f>
        <v>2000</v>
      </c>
      <c r="H283" s="286">
        <f>H284</f>
        <v>2000</v>
      </c>
    </row>
    <row r="284" spans="1:8" ht="27.75" hidden="1" customHeight="1" x14ac:dyDescent="0.25">
      <c r="A284" s="184"/>
      <c r="B284" s="301"/>
      <c r="C284" s="285"/>
      <c r="D284" s="285"/>
      <c r="E284" s="285"/>
      <c r="F284" s="286"/>
      <c r="G284" s="286">
        <v>2000</v>
      </c>
      <c r="H284" s="286">
        <v>2000</v>
      </c>
    </row>
    <row r="285" spans="1:8" ht="36.75" hidden="1" customHeight="1" x14ac:dyDescent="0.25">
      <c r="A285" s="321"/>
      <c r="B285" s="291"/>
      <c r="C285" s="287"/>
      <c r="D285" s="287"/>
      <c r="E285" s="287"/>
      <c r="F285" s="289"/>
      <c r="G285" s="289" t="e">
        <f>G287+G290</f>
        <v>#REF!</v>
      </c>
      <c r="H285" s="289" t="e">
        <f>H287+H290</f>
        <v>#REF!</v>
      </c>
    </row>
    <row r="286" spans="1:8" ht="27.75" hidden="1" customHeight="1" x14ac:dyDescent="0.25">
      <c r="A286" s="321"/>
      <c r="B286" s="291"/>
      <c r="C286" s="287"/>
      <c r="D286" s="287"/>
      <c r="E286" s="287"/>
      <c r="F286" s="289"/>
      <c r="G286" s="286"/>
      <c r="H286" s="286"/>
    </row>
    <row r="287" spans="1:8" ht="30" hidden="1" customHeight="1" x14ac:dyDescent="0.25">
      <c r="A287" s="145"/>
      <c r="B287" s="301"/>
      <c r="C287" s="285"/>
      <c r="D287" s="316"/>
      <c r="E287" s="316"/>
      <c r="F287" s="317"/>
      <c r="G287" s="286">
        <f>G288+G289</f>
        <v>0</v>
      </c>
      <c r="H287" s="286">
        <f>H288+H289</f>
        <v>0</v>
      </c>
    </row>
    <row r="288" spans="1:8" ht="27" hidden="1" customHeight="1" x14ac:dyDescent="0.25">
      <c r="A288" s="145"/>
      <c r="B288" s="301"/>
      <c r="C288" s="285"/>
      <c r="D288" s="285"/>
      <c r="E288" s="285"/>
      <c r="F288" s="286"/>
      <c r="G288" s="286"/>
      <c r="H288" s="286"/>
    </row>
    <row r="289" spans="1:8" ht="23.25" hidden="1" customHeight="1" x14ac:dyDescent="0.25">
      <c r="A289" s="184"/>
      <c r="B289" s="301"/>
      <c r="C289" s="285"/>
      <c r="D289" s="285"/>
      <c r="E289" s="285"/>
      <c r="F289" s="286"/>
      <c r="G289" s="286"/>
      <c r="H289" s="286"/>
    </row>
    <row r="290" spans="1:8" ht="27.75" hidden="1" customHeight="1" x14ac:dyDescent="0.25">
      <c r="A290" s="145"/>
      <c r="B290" s="291"/>
      <c r="C290" s="285"/>
      <c r="D290" s="285"/>
      <c r="E290" s="285"/>
      <c r="F290" s="286"/>
      <c r="G290" s="286" t="e">
        <f>#REF!</f>
        <v>#REF!</v>
      </c>
      <c r="H290" s="286" t="e">
        <f>#REF!</f>
        <v>#REF!</v>
      </c>
    </row>
    <row r="291" spans="1:8" ht="29.25" customHeight="1" x14ac:dyDescent="0.25">
      <c r="A291" s="321" t="s">
        <v>416</v>
      </c>
      <c r="B291" s="291" t="s">
        <v>422</v>
      </c>
      <c r="C291" s="287" t="s">
        <v>103</v>
      </c>
      <c r="D291" s="287" t="s">
        <v>415</v>
      </c>
      <c r="E291" s="287"/>
      <c r="F291" s="289">
        <f>F292</f>
        <v>5279774</v>
      </c>
      <c r="G291" s="289">
        <f>G292+G304</f>
        <v>149200</v>
      </c>
      <c r="H291" s="289">
        <f>H292+H304</f>
        <v>149200</v>
      </c>
    </row>
    <row r="292" spans="1:8" ht="47.25" x14ac:dyDescent="0.25">
      <c r="A292" s="321" t="s">
        <v>469</v>
      </c>
      <c r="B292" s="291" t="s">
        <v>422</v>
      </c>
      <c r="C292" s="287" t="s">
        <v>103</v>
      </c>
      <c r="D292" s="287" t="s">
        <v>460</v>
      </c>
      <c r="E292" s="287"/>
      <c r="F292" s="289">
        <v>5279774</v>
      </c>
      <c r="G292" s="286">
        <f t="shared" ref="G292:H294" si="29">G293</f>
        <v>10000</v>
      </c>
      <c r="H292" s="286">
        <f t="shared" si="29"/>
        <v>10000</v>
      </c>
    </row>
    <row r="293" spans="1:8" ht="37.5" customHeight="1" x14ac:dyDescent="0.25">
      <c r="A293" s="145" t="s">
        <v>452</v>
      </c>
      <c r="B293" s="301" t="s">
        <v>422</v>
      </c>
      <c r="C293" s="285" t="s">
        <v>103</v>
      </c>
      <c r="D293" s="316" t="s">
        <v>468</v>
      </c>
      <c r="E293" s="316" t="s">
        <v>445</v>
      </c>
      <c r="F293" s="317">
        <v>5279774</v>
      </c>
      <c r="G293" s="286">
        <f t="shared" si="29"/>
        <v>10000</v>
      </c>
      <c r="H293" s="286">
        <f t="shared" si="29"/>
        <v>10000</v>
      </c>
    </row>
    <row r="294" spans="1:8" ht="20.25" customHeight="1" x14ac:dyDescent="0.25">
      <c r="A294" s="145" t="s">
        <v>461</v>
      </c>
      <c r="B294" s="301" t="s">
        <v>422</v>
      </c>
      <c r="C294" s="285" t="s">
        <v>103</v>
      </c>
      <c r="D294" s="285" t="s">
        <v>468</v>
      </c>
      <c r="E294" s="285" t="s">
        <v>218</v>
      </c>
      <c r="F294" s="286">
        <v>5279774</v>
      </c>
      <c r="G294" s="286">
        <f t="shared" si="29"/>
        <v>10000</v>
      </c>
      <c r="H294" s="286">
        <f t="shared" si="29"/>
        <v>10000</v>
      </c>
    </row>
    <row r="295" spans="1:8" ht="31.5" customHeight="1" x14ac:dyDescent="0.25">
      <c r="A295" s="184" t="s">
        <v>205</v>
      </c>
      <c r="B295" s="301" t="s">
        <v>422</v>
      </c>
      <c r="C295" s="285" t="s">
        <v>103</v>
      </c>
      <c r="D295" s="285" t="s">
        <v>468</v>
      </c>
      <c r="E295" s="285" t="s">
        <v>312</v>
      </c>
      <c r="F295" s="286">
        <v>5279774</v>
      </c>
      <c r="G295" s="286">
        <v>10000</v>
      </c>
      <c r="H295" s="286">
        <v>10000</v>
      </c>
    </row>
    <row r="296" spans="1:8" x14ac:dyDescent="0.25">
      <c r="A296" s="153" t="s">
        <v>213</v>
      </c>
      <c r="B296" s="291" t="s">
        <v>422</v>
      </c>
      <c r="C296" s="287" t="s">
        <v>398</v>
      </c>
      <c r="D296" s="287"/>
      <c r="E296" s="287"/>
      <c r="F296" s="289">
        <f t="shared" ref="F296:F308" si="30">F297</f>
        <v>291899.03999999998</v>
      </c>
      <c r="G296" s="289">
        <f t="shared" ref="G296:G308" si="31">G297</f>
        <v>139200</v>
      </c>
      <c r="H296" s="289">
        <f t="shared" ref="H296:H308" si="32">H297</f>
        <v>139200</v>
      </c>
    </row>
    <row r="297" spans="1:8" ht="30" customHeight="1" x14ac:dyDescent="0.25">
      <c r="A297" s="283" t="s">
        <v>168</v>
      </c>
      <c r="B297" s="291" t="s">
        <v>422</v>
      </c>
      <c r="C297" s="287" t="s">
        <v>171</v>
      </c>
      <c r="D297" s="287"/>
      <c r="E297" s="287"/>
      <c r="F297" s="289">
        <f t="shared" si="30"/>
        <v>291899.03999999998</v>
      </c>
      <c r="G297" s="289">
        <f t="shared" si="31"/>
        <v>139200</v>
      </c>
      <c r="H297" s="289">
        <f t="shared" si="32"/>
        <v>139200</v>
      </c>
    </row>
    <row r="298" spans="1:8" ht="30" customHeight="1" x14ac:dyDescent="0.25">
      <c r="A298" s="162" t="s">
        <v>397</v>
      </c>
      <c r="B298" s="291" t="s">
        <v>422</v>
      </c>
      <c r="C298" s="287" t="s">
        <v>171</v>
      </c>
      <c r="D298" s="287" t="s">
        <v>220</v>
      </c>
      <c r="E298" s="287"/>
      <c r="F298" s="289">
        <f t="shared" si="30"/>
        <v>291899.03999999998</v>
      </c>
      <c r="G298" s="289">
        <f t="shared" si="31"/>
        <v>139200</v>
      </c>
      <c r="H298" s="289">
        <f t="shared" si="32"/>
        <v>139200</v>
      </c>
    </row>
    <row r="299" spans="1:8" ht="30" customHeight="1" x14ac:dyDescent="0.25">
      <c r="A299" s="276" t="s">
        <v>291</v>
      </c>
      <c r="B299" s="291" t="s">
        <v>422</v>
      </c>
      <c r="C299" s="287" t="s">
        <v>171</v>
      </c>
      <c r="D299" s="287" t="s">
        <v>292</v>
      </c>
      <c r="E299" s="287"/>
      <c r="F299" s="289">
        <f t="shared" si="30"/>
        <v>291899.03999999998</v>
      </c>
      <c r="G299" s="289">
        <f t="shared" si="31"/>
        <v>139200</v>
      </c>
      <c r="H299" s="289">
        <f t="shared" si="32"/>
        <v>139200</v>
      </c>
    </row>
    <row r="300" spans="1:8" ht="51" customHeight="1" x14ac:dyDescent="0.25">
      <c r="A300" s="314" t="s">
        <v>456</v>
      </c>
      <c r="B300" s="304" t="s">
        <v>422</v>
      </c>
      <c r="C300" s="287" t="s">
        <v>171</v>
      </c>
      <c r="D300" s="287" t="s">
        <v>399</v>
      </c>
      <c r="E300" s="287"/>
      <c r="F300" s="289">
        <f t="shared" si="30"/>
        <v>291899.03999999998</v>
      </c>
      <c r="G300" s="286">
        <f t="shared" si="31"/>
        <v>139200</v>
      </c>
      <c r="H300" s="286">
        <f t="shared" si="32"/>
        <v>139200</v>
      </c>
    </row>
    <row r="301" spans="1:8" ht="36.75" customHeight="1" x14ac:dyDescent="0.25">
      <c r="A301" s="154" t="s">
        <v>454</v>
      </c>
      <c r="B301" s="301" t="s">
        <v>422</v>
      </c>
      <c r="C301" s="285" t="s">
        <v>171</v>
      </c>
      <c r="D301" s="285" t="s">
        <v>293</v>
      </c>
      <c r="E301" s="285" t="s">
        <v>235</v>
      </c>
      <c r="F301" s="286">
        <f t="shared" si="30"/>
        <v>291899.03999999998</v>
      </c>
      <c r="G301" s="286">
        <f t="shared" si="31"/>
        <v>139200</v>
      </c>
      <c r="H301" s="286">
        <f t="shared" si="32"/>
        <v>139200</v>
      </c>
    </row>
    <row r="302" spans="1:8" ht="33.75" customHeight="1" x14ac:dyDescent="0.25">
      <c r="A302" s="154" t="s">
        <v>455</v>
      </c>
      <c r="B302" s="301" t="s">
        <v>422</v>
      </c>
      <c r="C302" s="285" t="s">
        <v>171</v>
      </c>
      <c r="D302" s="285" t="s">
        <v>293</v>
      </c>
      <c r="E302" s="285" t="s">
        <v>453</v>
      </c>
      <c r="F302" s="286">
        <v>291899.03999999998</v>
      </c>
      <c r="G302" s="286">
        <v>139200</v>
      </c>
      <c r="H302" s="286">
        <v>139200</v>
      </c>
    </row>
    <row r="303" spans="1:8" ht="20.25" hidden="1" customHeight="1" x14ac:dyDescent="0.25">
      <c r="A303" s="155" t="s">
        <v>407</v>
      </c>
      <c r="B303" s="291" t="s">
        <v>422</v>
      </c>
      <c r="C303" s="287" t="s">
        <v>439</v>
      </c>
      <c r="D303" s="287"/>
      <c r="E303" s="287"/>
      <c r="F303" s="289">
        <f t="shared" si="30"/>
        <v>0</v>
      </c>
      <c r="G303" s="289">
        <f t="shared" si="31"/>
        <v>139200</v>
      </c>
      <c r="H303" s="289">
        <f t="shared" si="32"/>
        <v>139200</v>
      </c>
    </row>
    <row r="304" spans="1:8" ht="30" hidden="1" customHeight="1" x14ac:dyDescent="0.25">
      <c r="A304" s="155" t="s">
        <v>440</v>
      </c>
      <c r="B304" s="291" t="s">
        <v>422</v>
      </c>
      <c r="C304" s="287" t="s">
        <v>272</v>
      </c>
      <c r="D304" s="287"/>
      <c r="E304" s="287"/>
      <c r="F304" s="289">
        <f t="shared" si="30"/>
        <v>0</v>
      </c>
      <c r="G304" s="289">
        <f t="shared" si="31"/>
        <v>139200</v>
      </c>
      <c r="H304" s="289">
        <f t="shared" si="32"/>
        <v>139200</v>
      </c>
    </row>
    <row r="305" spans="1:8" ht="30" hidden="1" customHeight="1" x14ac:dyDescent="0.25">
      <c r="A305" s="276" t="s">
        <v>391</v>
      </c>
      <c r="B305" s="291" t="s">
        <v>422</v>
      </c>
      <c r="C305" s="287" t="s">
        <v>272</v>
      </c>
      <c r="D305" s="287" t="s">
        <v>256</v>
      </c>
      <c r="E305" s="287"/>
      <c r="F305" s="289">
        <f t="shared" si="30"/>
        <v>0</v>
      </c>
      <c r="G305" s="289">
        <f t="shared" si="31"/>
        <v>139200</v>
      </c>
      <c r="H305" s="289">
        <f t="shared" si="32"/>
        <v>139200</v>
      </c>
    </row>
    <row r="306" spans="1:8" ht="30" hidden="1" customHeight="1" x14ac:dyDescent="0.25">
      <c r="A306" s="276" t="s">
        <v>269</v>
      </c>
      <c r="B306" s="291" t="s">
        <v>422</v>
      </c>
      <c r="C306" s="287" t="s">
        <v>272</v>
      </c>
      <c r="D306" s="287" t="s">
        <v>270</v>
      </c>
      <c r="E306" s="287"/>
      <c r="F306" s="289">
        <f t="shared" si="30"/>
        <v>0</v>
      </c>
      <c r="G306" s="289">
        <f t="shared" si="31"/>
        <v>139200</v>
      </c>
      <c r="H306" s="289">
        <f t="shared" si="32"/>
        <v>139200</v>
      </c>
    </row>
    <row r="307" spans="1:8" ht="51" hidden="1" customHeight="1" x14ac:dyDescent="0.25">
      <c r="A307" s="153" t="s">
        <v>441</v>
      </c>
      <c r="B307" s="304" t="s">
        <v>422</v>
      </c>
      <c r="C307" s="287" t="s">
        <v>272</v>
      </c>
      <c r="D307" s="287" t="s">
        <v>442</v>
      </c>
      <c r="E307" s="287"/>
      <c r="F307" s="289">
        <f t="shared" si="30"/>
        <v>0</v>
      </c>
      <c r="G307" s="286">
        <f t="shared" si="31"/>
        <v>139200</v>
      </c>
      <c r="H307" s="286">
        <f t="shared" si="32"/>
        <v>139200</v>
      </c>
    </row>
    <row r="308" spans="1:8" ht="73.5" hidden="1" customHeight="1" x14ac:dyDescent="0.25">
      <c r="A308" s="169" t="s">
        <v>410</v>
      </c>
      <c r="B308" s="301" t="s">
        <v>422</v>
      </c>
      <c r="C308" s="285" t="s">
        <v>272</v>
      </c>
      <c r="D308" s="285" t="s">
        <v>271</v>
      </c>
      <c r="E308" s="285"/>
      <c r="F308" s="286">
        <f t="shared" si="30"/>
        <v>0</v>
      </c>
      <c r="G308" s="286">
        <f t="shared" si="31"/>
        <v>139200</v>
      </c>
      <c r="H308" s="286">
        <f t="shared" si="32"/>
        <v>139200</v>
      </c>
    </row>
    <row r="309" spans="1:8" ht="35.25" hidden="1" customHeight="1" x14ac:dyDescent="0.25">
      <c r="A309" s="149" t="s">
        <v>216</v>
      </c>
      <c r="B309" s="301" t="s">
        <v>422</v>
      </c>
      <c r="C309" s="285" t="s">
        <v>272</v>
      </c>
      <c r="D309" s="285" t="s">
        <v>271</v>
      </c>
      <c r="E309" s="285" t="s">
        <v>218</v>
      </c>
      <c r="F309" s="286">
        <f>F310</f>
        <v>0</v>
      </c>
      <c r="G309" s="286">
        <v>139200</v>
      </c>
      <c r="H309" s="286">
        <v>139200</v>
      </c>
    </row>
    <row r="310" spans="1:8" ht="19.5" hidden="1" customHeight="1" x14ac:dyDescent="0.25">
      <c r="A310" s="184" t="s">
        <v>205</v>
      </c>
      <c r="B310" s="301" t="s">
        <v>422</v>
      </c>
      <c r="C310" s="285" t="s">
        <v>272</v>
      </c>
      <c r="D310" s="285" t="s">
        <v>271</v>
      </c>
      <c r="E310" s="285" t="s">
        <v>312</v>
      </c>
      <c r="F310" s="286">
        <v>0</v>
      </c>
      <c r="G310" s="286"/>
      <c r="H310" s="286"/>
    </row>
    <row r="311" spans="1:8" ht="29.25" customHeight="1" x14ac:dyDescent="0.25">
      <c r="A311" s="281" t="s">
        <v>396</v>
      </c>
      <c r="B311" s="282"/>
      <c r="C311" s="287"/>
      <c r="D311" s="287"/>
      <c r="E311" s="287"/>
      <c r="F311" s="289">
        <v>16781224.489999998</v>
      </c>
      <c r="G311" s="289" t="e">
        <f>G262+G232+G150+G112+G59+G51+G12+G296</f>
        <v>#REF!</v>
      </c>
      <c r="H311" s="289" t="e">
        <f>H262+H232+H150+H112+H59+H51+H12+H296</f>
        <v>#REF!</v>
      </c>
    </row>
    <row r="313" spans="1:8" ht="18.75" x14ac:dyDescent="0.3">
      <c r="A313" s="152" t="s">
        <v>405</v>
      </c>
      <c r="F313" s="302" t="s">
        <v>406</v>
      </c>
    </row>
    <row r="315" spans="1:8" ht="18.75" x14ac:dyDescent="0.3">
      <c r="A315" s="152"/>
      <c r="F315" s="302"/>
    </row>
  </sheetData>
  <mergeCells count="13">
    <mergeCell ref="D2:F2"/>
    <mergeCell ref="A6:H6"/>
    <mergeCell ref="A7:H7"/>
    <mergeCell ref="A9:A10"/>
    <mergeCell ref="B9:B10"/>
    <mergeCell ref="C9:C10"/>
    <mergeCell ref="D9:D10"/>
    <mergeCell ref="E9:E10"/>
    <mergeCell ref="F9:F10"/>
    <mergeCell ref="G9:G10"/>
    <mergeCell ref="H9:H10"/>
    <mergeCell ref="C3:I3"/>
    <mergeCell ref="C4:F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"/>
  <sheetViews>
    <sheetView workbookViewId="0">
      <selection activeCell="D75" sqref="D75"/>
    </sheetView>
  </sheetViews>
  <sheetFormatPr defaultRowHeight="15.75" x14ac:dyDescent="0.2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 x14ac:dyDescent="0.25">
      <c r="D1" s="18" t="s">
        <v>147</v>
      </c>
    </row>
    <row r="2" spans="1:7" x14ac:dyDescent="0.25">
      <c r="D2" s="18" t="s">
        <v>110</v>
      </c>
    </row>
    <row r="3" spans="1:7" x14ac:dyDescent="0.25">
      <c r="D3" s="5" t="s">
        <v>162</v>
      </c>
    </row>
    <row r="4" spans="1:7" x14ac:dyDescent="0.25">
      <c r="D4" s="18" t="s">
        <v>181</v>
      </c>
    </row>
    <row r="5" spans="1:7" x14ac:dyDescent="0.25">
      <c r="D5" s="18"/>
      <c r="E5" s="18"/>
    </row>
    <row r="6" spans="1:7" x14ac:dyDescent="0.25">
      <c r="A6" s="331" t="s">
        <v>145</v>
      </c>
      <c r="B6" s="331"/>
      <c r="C6" s="332"/>
      <c r="D6" s="332"/>
      <c r="E6" s="332"/>
      <c r="F6" s="332"/>
      <c r="G6" s="4"/>
    </row>
    <row r="7" spans="1:7" x14ac:dyDescent="0.25">
      <c r="A7" s="331" t="s">
        <v>174</v>
      </c>
      <c r="B7" s="331"/>
      <c r="C7" s="331"/>
      <c r="D7" s="331"/>
      <c r="E7" s="331"/>
      <c r="F7" s="331"/>
      <c r="G7" s="7"/>
    </row>
    <row r="8" spans="1:7" x14ac:dyDescent="0.25">
      <c r="A8" s="331" t="s">
        <v>188</v>
      </c>
      <c r="B8" s="331"/>
      <c r="C8" s="331"/>
      <c r="D8" s="331"/>
      <c r="E8" s="331"/>
      <c r="F8" s="331"/>
      <c r="G8" s="7"/>
    </row>
    <row r="9" spans="1:7" x14ac:dyDescent="0.25">
      <c r="A9" s="47" t="s">
        <v>73</v>
      </c>
      <c r="B9" s="47" t="s">
        <v>73</v>
      </c>
      <c r="C9" s="47" t="s">
        <v>73</v>
      </c>
      <c r="D9" s="48" t="s">
        <v>73</v>
      </c>
      <c r="E9" s="48" t="s">
        <v>73</v>
      </c>
      <c r="F9" s="47"/>
      <c r="G9" s="47" t="s">
        <v>135</v>
      </c>
    </row>
    <row r="10" spans="1:7" x14ac:dyDescent="0.25">
      <c r="A10" s="347" t="s">
        <v>74</v>
      </c>
      <c r="B10" s="349" t="s">
        <v>144</v>
      </c>
      <c r="C10" s="349" t="s">
        <v>75</v>
      </c>
      <c r="D10" s="351" t="s">
        <v>108</v>
      </c>
      <c r="E10" s="351" t="s">
        <v>109</v>
      </c>
      <c r="F10" s="333" t="s">
        <v>3</v>
      </c>
      <c r="G10" s="334"/>
    </row>
    <row r="11" spans="1:7" x14ac:dyDescent="0.25">
      <c r="A11" s="348"/>
      <c r="B11" s="350"/>
      <c r="C11" s="350"/>
      <c r="D11" s="352"/>
      <c r="E11" s="352"/>
      <c r="F11" s="16">
        <v>2017</v>
      </c>
      <c r="G11" s="16">
        <v>2018</v>
      </c>
    </row>
    <row r="12" spans="1:7" ht="31.5" x14ac:dyDescent="0.25">
      <c r="A12" s="28" t="s">
        <v>166</v>
      </c>
      <c r="B12" s="29" t="s">
        <v>178</v>
      </c>
      <c r="C12" s="29"/>
      <c r="D12" s="30"/>
      <c r="E12" s="30"/>
      <c r="F12" s="23"/>
      <c r="G12" s="23"/>
    </row>
    <row r="13" spans="1:7" x14ac:dyDescent="0.25">
      <c r="A13" s="9" t="s">
        <v>76</v>
      </c>
      <c r="B13" s="29" t="s">
        <v>178</v>
      </c>
      <c r="C13" s="29" t="s">
        <v>77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 x14ac:dyDescent="0.25">
      <c r="A14" s="9" t="s">
        <v>78</v>
      </c>
      <c r="B14" s="29" t="s">
        <v>178</v>
      </c>
      <c r="C14" s="29" t="s">
        <v>79</v>
      </c>
      <c r="D14" s="30"/>
      <c r="E14" s="30"/>
      <c r="F14" s="42">
        <f>F15</f>
        <v>262000</v>
      </c>
      <c r="G14" s="42">
        <f>G15</f>
        <v>263000</v>
      </c>
    </row>
    <row r="15" spans="1:7" x14ac:dyDescent="0.25">
      <c r="A15" s="34" t="s">
        <v>113</v>
      </c>
      <c r="B15" s="29" t="s">
        <v>178</v>
      </c>
      <c r="C15" s="29" t="s">
        <v>79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 x14ac:dyDescent="0.25">
      <c r="A16" s="12" t="s">
        <v>111</v>
      </c>
      <c r="B16" s="32" t="s">
        <v>178</v>
      </c>
      <c r="C16" s="32" t="s">
        <v>79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 x14ac:dyDescent="0.25">
      <c r="A17" s="12" t="s">
        <v>116</v>
      </c>
      <c r="B17" s="32" t="s">
        <v>178</v>
      </c>
      <c r="C17" s="37" t="s">
        <v>79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 x14ac:dyDescent="0.25">
      <c r="A18" s="34" t="s">
        <v>115</v>
      </c>
      <c r="B18" s="29" t="s">
        <v>178</v>
      </c>
      <c r="C18" s="35" t="s">
        <v>81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 x14ac:dyDescent="0.25">
      <c r="A19" s="31" t="s">
        <v>111</v>
      </c>
      <c r="B19" s="32" t="s">
        <v>178</v>
      </c>
      <c r="C19" s="37" t="s">
        <v>81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 x14ac:dyDescent="0.25">
      <c r="A20" s="12" t="s">
        <v>116</v>
      </c>
      <c r="B20" s="32" t="s">
        <v>178</v>
      </c>
      <c r="C20" s="37" t="s">
        <v>81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 x14ac:dyDescent="0.25">
      <c r="A21" s="31" t="s">
        <v>117</v>
      </c>
      <c r="B21" s="32" t="s">
        <v>178</v>
      </c>
      <c r="C21" s="37" t="s">
        <v>81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 x14ac:dyDescent="0.25">
      <c r="A22" s="39" t="s">
        <v>112</v>
      </c>
      <c r="B22" s="32" t="s">
        <v>178</v>
      </c>
      <c r="C22" s="37" t="s">
        <v>81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 x14ac:dyDescent="0.25">
      <c r="A23" s="31" t="s">
        <v>119</v>
      </c>
      <c r="B23" s="32" t="s">
        <v>178</v>
      </c>
      <c r="C23" s="37" t="s">
        <v>81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31" customFormat="1" ht="31.5" x14ac:dyDescent="0.25">
      <c r="A24" s="126" t="s">
        <v>112</v>
      </c>
      <c r="B24" s="127" t="s">
        <v>178</v>
      </c>
      <c r="C24" s="127" t="s">
        <v>89</v>
      </c>
      <c r="D24" s="128">
        <v>7703387010</v>
      </c>
      <c r="E24" s="129">
        <v>244</v>
      </c>
      <c r="F24" s="130">
        <v>10000</v>
      </c>
      <c r="G24" s="130">
        <v>10000</v>
      </c>
    </row>
    <row r="25" spans="1:7" ht="34.5" customHeight="1" x14ac:dyDescent="0.25">
      <c r="A25" s="9" t="s">
        <v>82</v>
      </c>
      <c r="B25" s="29" t="s">
        <v>178</v>
      </c>
      <c r="C25" s="35" t="s">
        <v>83</v>
      </c>
      <c r="D25" s="36"/>
      <c r="E25" s="36"/>
      <c r="F25" s="42">
        <f>F26</f>
        <v>9000</v>
      </c>
      <c r="G25" s="42">
        <f>G26</f>
        <v>9000</v>
      </c>
    </row>
    <row r="26" spans="1:7" ht="31.5" x14ac:dyDescent="0.25">
      <c r="A26" s="31" t="s">
        <v>118</v>
      </c>
      <c r="B26" s="32" t="s">
        <v>178</v>
      </c>
      <c r="C26" s="37" t="s">
        <v>83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 x14ac:dyDescent="0.25">
      <c r="A27" s="31" t="s">
        <v>22</v>
      </c>
      <c r="B27" s="32" t="s">
        <v>178</v>
      </c>
      <c r="C27" s="37" t="s">
        <v>83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88" customFormat="1" x14ac:dyDescent="0.25">
      <c r="A28" s="34" t="s">
        <v>176</v>
      </c>
      <c r="B28" s="36">
        <v>996</v>
      </c>
      <c r="C28" s="37"/>
      <c r="D28" s="35" t="s">
        <v>191</v>
      </c>
      <c r="E28" s="38"/>
      <c r="F28" s="42">
        <f>F29</f>
        <v>95000</v>
      </c>
      <c r="G28" s="42">
        <f>G29</f>
        <v>0</v>
      </c>
    </row>
    <row r="29" spans="1:7" s="88" customFormat="1" x14ac:dyDescent="0.25">
      <c r="A29" s="31" t="s">
        <v>179</v>
      </c>
      <c r="B29" s="38">
        <v>996</v>
      </c>
      <c r="C29" s="37" t="s">
        <v>177</v>
      </c>
      <c r="D29" s="37" t="s">
        <v>191</v>
      </c>
      <c r="E29" s="38">
        <v>800</v>
      </c>
      <c r="F29" s="40">
        <v>95000</v>
      </c>
      <c r="G29" s="40">
        <v>0</v>
      </c>
    </row>
    <row r="30" spans="1:7" s="88" customFormat="1" x14ac:dyDescent="0.25">
      <c r="A30" s="31" t="s">
        <v>180</v>
      </c>
      <c r="B30" s="38">
        <v>996</v>
      </c>
      <c r="C30" s="37" t="s">
        <v>177</v>
      </c>
      <c r="D30" s="37" t="s">
        <v>192</v>
      </c>
      <c r="E30" s="38">
        <v>880</v>
      </c>
      <c r="F30" s="40">
        <v>95000</v>
      </c>
      <c r="G30" s="40">
        <v>0</v>
      </c>
    </row>
    <row r="31" spans="1:7" x14ac:dyDescent="0.25">
      <c r="A31" s="9" t="s">
        <v>84</v>
      </c>
      <c r="B31" s="29" t="s">
        <v>178</v>
      </c>
      <c r="C31" s="35" t="s">
        <v>85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 x14ac:dyDescent="0.25">
      <c r="A32" s="31" t="s">
        <v>121</v>
      </c>
      <c r="B32" s="32" t="s">
        <v>178</v>
      </c>
      <c r="C32" s="37" t="s">
        <v>85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 x14ac:dyDescent="0.25">
      <c r="A33" s="31" t="s">
        <v>122</v>
      </c>
      <c r="B33" s="32" t="s">
        <v>178</v>
      </c>
      <c r="C33" s="37" t="s">
        <v>85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 x14ac:dyDescent="0.25">
      <c r="A34" s="123" t="s">
        <v>184</v>
      </c>
      <c r="B34" s="29" t="s">
        <v>178</v>
      </c>
      <c r="C34" s="35" t="s">
        <v>182</v>
      </c>
      <c r="D34" s="36"/>
      <c r="E34" s="36"/>
      <c r="F34" s="42">
        <f>F35</f>
        <v>700</v>
      </c>
      <c r="G34" s="42">
        <f>G35</f>
        <v>700</v>
      </c>
    </row>
    <row r="35" spans="1:7" ht="31.5" x14ac:dyDescent="0.25">
      <c r="A35" s="126" t="s">
        <v>112</v>
      </c>
      <c r="B35" s="32" t="s">
        <v>178</v>
      </c>
      <c r="C35" s="37" t="s">
        <v>182</v>
      </c>
      <c r="D35" s="38" t="s">
        <v>193</v>
      </c>
      <c r="E35" s="38"/>
      <c r="F35" s="40">
        <v>700</v>
      </c>
      <c r="G35" s="40">
        <v>700</v>
      </c>
    </row>
    <row r="36" spans="1:7" x14ac:dyDescent="0.25">
      <c r="A36" s="31" t="s">
        <v>185</v>
      </c>
      <c r="B36" s="32" t="s">
        <v>178</v>
      </c>
      <c r="C36" s="37" t="s">
        <v>182</v>
      </c>
      <c r="D36" s="38" t="s">
        <v>193</v>
      </c>
      <c r="E36" s="38">
        <v>244</v>
      </c>
      <c r="F36" s="40">
        <v>700</v>
      </c>
      <c r="G36" s="40">
        <v>700</v>
      </c>
    </row>
    <row r="37" spans="1:7" x14ac:dyDescent="0.25">
      <c r="A37" s="9" t="s">
        <v>139</v>
      </c>
      <c r="B37" s="21" t="s">
        <v>178</v>
      </c>
      <c r="C37" s="35" t="s">
        <v>140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 x14ac:dyDescent="0.25">
      <c r="A38" s="31" t="s">
        <v>138</v>
      </c>
      <c r="B38" s="37" t="s">
        <v>178</v>
      </c>
      <c r="C38" s="37" t="s">
        <v>137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 x14ac:dyDescent="0.25">
      <c r="A39" s="22" t="s">
        <v>136</v>
      </c>
      <c r="B39" s="37" t="s">
        <v>178</v>
      </c>
      <c r="C39" s="37" t="s">
        <v>137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 x14ac:dyDescent="0.25">
      <c r="A40" s="31" t="s">
        <v>111</v>
      </c>
      <c r="B40" s="37" t="s">
        <v>178</v>
      </c>
      <c r="C40" s="37" t="s">
        <v>137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 x14ac:dyDescent="0.25">
      <c r="A41" s="39" t="s">
        <v>112</v>
      </c>
      <c r="B41" s="37" t="s">
        <v>178</v>
      </c>
      <c r="C41" s="37" t="s">
        <v>137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 x14ac:dyDescent="0.25">
      <c r="A42" s="9" t="s">
        <v>86</v>
      </c>
      <c r="B42" s="35" t="s">
        <v>178</v>
      </c>
      <c r="C42" s="35" t="s">
        <v>87</v>
      </c>
      <c r="D42" s="36"/>
      <c r="E42" s="36"/>
      <c r="F42" s="42">
        <f>F44+F46</f>
        <v>31800</v>
      </c>
      <c r="G42" s="42">
        <f>G44+G46</f>
        <v>58800</v>
      </c>
    </row>
    <row r="43" spans="1:7" s="131" customFormat="1" ht="31.5" x14ac:dyDescent="0.25">
      <c r="A43" s="132" t="s">
        <v>88</v>
      </c>
      <c r="B43" s="133" t="s">
        <v>178</v>
      </c>
      <c r="C43" s="133" t="s">
        <v>89</v>
      </c>
      <c r="D43" s="134"/>
      <c r="E43" s="134"/>
      <c r="F43" s="135">
        <f>F44</f>
        <v>10800</v>
      </c>
      <c r="G43" s="135">
        <f>G44</f>
        <v>10800</v>
      </c>
    </row>
    <row r="44" spans="1:7" s="131" customFormat="1" ht="31.5" x14ac:dyDescent="0.25">
      <c r="A44" s="136" t="s">
        <v>88</v>
      </c>
      <c r="B44" s="127" t="s">
        <v>178</v>
      </c>
      <c r="C44" s="127" t="s">
        <v>89</v>
      </c>
      <c r="D44" s="128">
        <v>7703300000</v>
      </c>
      <c r="E44" s="129"/>
      <c r="F44" s="130">
        <f>F45</f>
        <v>10800</v>
      </c>
      <c r="G44" s="130">
        <f>G45</f>
        <v>10800</v>
      </c>
    </row>
    <row r="45" spans="1:7" s="131" customFormat="1" ht="31.5" x14ac:dyDescent="0.25">
      <c r="A45" s="126" t="s">
        <v>112</v>
      </c>
      <c r="B45" s="127" t="s">
        <v>178</v>
      </c>
      <c r="C45" s="127" t="s">
        <v>89</v>
      </c>
      <c r="D45" s="128">
        <v>7703387010</v>
      </c>
      <c r="E45" s="129">
        <v>540</v>
      </c>
      <c r="F45" s="130">
        <v>10800</v>
      </c>
      <c r="G45" s="130">
        <v>10800</v>
      </c>
    </row>
    <row r="46" spans="1:7" s="131" customFormat="1" ht="31.5" x14ac:dyDescent="0.25">
      <c r="A46" s="132" t="s">
        <v>123</v>
      </c>
      <c r="B46" s="133" t="s">
        <v>178</v>
      </c>
      <c r="C46" s="133" t="s">
        <v>91</v>
      </c>
      <c r="D46" s="134"/>
      <c r="E46" s="134"/>
      <c r="F46" s="135">
        <f>F47</f>
        <v>21000</v>
      </c>
      <c r="G46" s="135">
        <f>G47</f>
        <v>48000</v>
      </c>
    </row>
    <row r="47" spans="1:7" ht="31.5" x14ac:dyDescent="0.25">
      <c r="A47" s="39" t="s">
        <v>112</v>
      </c>
      <c r="B47" s="37" t="s">
        <v>178</v>
      </c>
      <c r="C47" s="37" t="s">
        <v>91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 x14ac:dyDescent="0.25">
      <c r="A48" s="9" t="s">
        <v>92</v>
      </c>
      <c r="B48" s="35" t="s">
        <v>178</v>
      </c>
      <c r="C48" s="35" t="s">
        <v>93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 x14ac:dyDescent="0.25">
      <c r="A49" s="31" t="s">
        <v>94</v>
      </c>
      <c r="B49" s="37" t="s">
        <v>178</v>
      </c>
      <c r="C49" s="37" t="s">
        <v>95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 x14ac:dyDescent="0.25">
      <c r="A50" s="43" t="s">
        <v>127</v>
      </c>
      <c r="B50" s="37" t="s">
        <v>178</v>
      </c>
      <c r="C50" s="37" t="s">
        <v>95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 x14ac:dyDescent="0.25">
      <c r="A51" s="39" t="s">
        <v>112</v>
      </c>
      <c r="B51" s="37" t="s">
        <v>178</v>
      </c>
      <c r="C51" s="37" t="s">
        <v>95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 x14ac:dyDescent="0.25">
      <c r="A52" s="9" t="s">
        <v>96</v>
      </c>
      <c r="B52" s="35" t="s">
        <v>178</v>
      </c>
      <c r="C52" s="35" t="s">
        <v>97</v>
      </c>
      <c r="D52" s="36"/>
      <c r="E52" s="36"/>
      <c r="F52" s="42">
        <f>F53</f>
        <v>45000</v>
      </c>
      <c r="G52" s="42">
        <f>G53</f>
        <v>98000</v>
      </c>
    </row>
    <row r="53" spans="1:7" x14ac:dyDescent="0.25">
      <c r="A53" s="34" t="s">
        <v>105</v>
      </c>
      <c r="B53" s="35" t="s">
        <v>178</v>
      </c>
      <c r="C53" s="35" t="s">
        <v>106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 x14ac:dyDescent="0.25">
      <c r="A54" s="45" t="s">
        <v>124</v>
      </c>
      <c r="B54" s="37" t="s">
        <v>178</v>
      </c>
      <c r="C54" s="37" t="s">
        <v>106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 x14ac:dyDescent="0.25">
      <c r="A55" s="39" t="s">
        <v>112</v>
      </c>
      <c r="B55" s="37" t="s">
        <v>178</v>
      </c>
      <c r="C55" s="37" t="s">
        <v>106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 x14ac:dyDescent="0.25">
      <c r="A56" s="45" t="s">
        <v>127</v>
      </c>
      <c r="B56" s="37" t="s">
        <v>178</v>
      </c>
      <c r="C56" s="37" t="s">
        <v>106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 x14ac:dyDescent="0.25">
      <c r="A57" s="39" t="s">
        <v>112</v>
      </c>
      <c r="B57" s="37" t="s">
        <v>178</v>
      </c>
      <c r="C57" s="37" t="s">
        <v>106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 x14ac:dyDescent="0.25">
      <c r="A58" s="45" t="s">
        <v>169</v>
      </c>
      <c r="B58" s="37" t="s">
        <v>178</v>
      </c>
      <c r="C58" s="37" t="s">
        <v>106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 x14ac:dyDescent="0.25">
      <c r="A59" s="39" t="s">
        <v>112</v>
      </c>
      <c r="B59" s="37" t="s">
        <v>178</v>
      </c>
      <c r="C59" s="37" t="s">
        <v>106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 x14ac:dyDescent="0.25">
      <c r="A60" s="45" t="s">
        <v>125</v>
      </c>
      <c r="B60" s="37" t="s">
        <v>178</v>
      </c>
      <c r="C60" s="37" t="s">
        <v>106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 x14ac:dyDescent="0.25">
      <c r="A61" s="39" t="s">
        <v>112</v>
      </c>
      <c r="B61" s="37" t="s">
        <v>178</v>
      </c>
      <c r="C61" s="37" t="s">
        <v>106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 x14ac:dyDescent="0.25">
      <c r="A62" s="45" t="s">
        <v>126</v>
      </c>
      <c r="B62" s="37" t="s">
        <v>178</v>
      </c>
      <c r="C62" s="37" t="s">
        <v>106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 x14ac:dyDescent="0.25">
      <c r="A63" s="39" t="s">
        <v>112</v>
      </c>
      <c r="B63" s="37" t="s">
        <v>178</v>
      </c>
      <c r="C63" s="37" t="s">
        <v>106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 x14ac:dyDescent="0.25">
      <c r="A64" s="9" t="s">
        <v>100</v>
      </c>
      <c r="B64" s="35" t="s">
        <v>178</v>
      </c>
      <c r="C64" s="35" t="s">
        <v>101</v>
      </c>
      <c r="D64" s="36"/>
      <c r="E64" s="36"/>
      <c r="F64" s="42">
        <f>F65+F70</f>
        <v>340000</v>
      </c>
      <c r="G64" s="42">
        <f>G65+G70</f>
        <v>340000</v>
      </c>
    </row>
    <row r="65" spans="1:7" x14ac:dyDescent="0.25">
      <c r="A65" s="31" t="s">
        <v>146</v>
      </c>
      <c r="B65" s="35" t="s">
        <v>178</v>
      </c>
      <c r="C65" s="35" t="s">
        <v>103</v>
      </c>
      <c r="D65" s="36"/>
      <c r="E65" s="36"/>
      <c r="F65" s="42">
        <f>F66</f>
        <v>208000</v>
      </c>
      <c r="G65" s="42">
        <f>G66</f>
        <v>208000</v>
      </c>
    </row>
    <row r="66" spans="1:7" ht="31.5" x14ac:dyDescent="0.25">
      <c r="A66" s="34" t="s">
        <v>154</v>
      </c>
      <c r="B66" s="37" t="s">
        <v>178</v>
      </c>
      <c r="C66" s="37" t="s">
        <v>103</v>
      </c>
      <c r="D66" s="54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 x14ac:dyDescent="0.25">
      <c r="A67" s="45" t="s">
        <v>120</v>
      </c>
      <c r="B67" s="37" t="s">
        <v>178</v>
      </c>
      <c r="C67" s="37" t="s">
        <v>103</v>
      </c>
      <c r="D67" s="54">
        <v>7700782110</v>
      </c>
      <c r="E67" s="38">
        <v>111</v>
      </c>
      <c r="F67" s="40">
        <v>195000</v>
      </c>
      <c r="G67" s="40">
        <v>195000</v>
      </c>
    </row>
    <row r="68" spans="1:7" ht="31.5" x14ac:dyDescent="0.25">
      <c r="A68" s="31" t="s">
        <v>117</v>
      </c>
      <c r="B68" s="37" t="s">
        <v>178</v>
      </c>
      <c r="C68" s="37" t="s">
        <v>103</v>
      </c>
      <c r="D68" s="54">
        <v>7700782190</v>
      </c>
      <c r="E68" s="38">
        <v>122</v>
      </c>
      <c r="F68" s="40">
        <v>1000</v>
      </c>
      <c r="G68" s="40">
        <v>1000</v>
      </c>
    </row>
    <row r="69" spans="1:7" ht="31.5" x14ac:dyDescent="0.25">
      <c r="A69" s="39" t="s">
        <v>112</v>
      </c>
      <c r="B69" s="37" t="s">
        <v>178</v>
      </c>
      <c r="C69" s="37" t="s">
        <v>103</v>
      </c>
      <c r="D69" s="54">
        <v>7700782190</v>
      </c>
      <c r="E69" s="38">
        <v>244</v>
      </c>
      <c r="F69" s="40">
        <v>12000</v>
      </c>
      <c r="G69" s="40">
        <v>12000</v>
      </c>
    </row>
    <row r="70" spans="1:7" ht="31.5" x14ac:dyDescent="0.25">
      <c r="A70" s="55" t="s">
        <v>152</v>
      </c>
      <c r="B70" s="37" t="s">
        <v>178</v>
      </c>
      <c r="C70" s="37" t="s">
        <v>103</v>
      </c>
      <c r="D70" s="54">
        <v>7700800000</v>
      </c>
      <c r="E70" s="38"/>
      <c r="F70" s="42">
        <f>F71+F72</f>
        <v>132000</v>
      </c>
      <c r="G70" s="42">
        <f>G71+G72</f>
        <v>132000</v>
      </c>
    </row>
    <row r="71" spans="1:7" ht="31.5" x14ac:dyDescent="0.25">
      <c r="A71" s="45" t="s">
        <v>120</v>
      </c>
      <c r="B71" s="37" t="s">
        <v>178</v>
      </c>
      <c r="C71" s="37" t="s">
        <v>103</v>
      </c>
      <c r="D71" s="54">
        <v>7700882110</v>
      </c>
      <c r="E71" s="38">
        <v>111</v>
      </c>
      <c r="F71" s="40">
        <v>130000</v>
      </c>
      <c r="G71" s="40">
        <v>130000</v>
      </c>
    </row>
    <row r="72" spans="1:7" ht="31.5" x14ac:dyDescent="0.25">
      <c r="A72" s="39" t="s">
        <v>112</v>
      </c>
      <c r="B72" s="37" t="s">
        <v>178</v>
      </c>
      <c r="C72" s="37" t="s">
        <v>103</v>
      </c>
      <c r="D72" s="54">
        <v>7700882190</v>
      </c>
      <c r="E72" s="38">
        <v>244</v>
      </c>
      <c r="F72" s="40">
        <v>2000</v>
      </c>
      <c r="G72" s="40">
        <v>2000</v>
      </c>
    </row>
    <row r="73" spans="1:7" s="98" customFormat="1" x14ac:dyDescent="0.25">
      <c r="A73" s="94" t="s">
        <v>173</v>
      </c>
      <c r="B73" s="95">
        <v>996</v>
      </c>
      <c r="C73" s="95"/>
      <c r="D73" s="96"/>
      <c r="E73" s="38"/>
      <c r="F73" s="97">
        <f>F74</f>
        <v>30000</v>
      </c>
      <c r="G73" s="97">
        <f>G74</f>
        <v>30000</v>
      </c>
    </row>
    <row r="74" spans="1:7" s="88" customFormat="1" ht="34.5" customHeight="1" x14ac:dyDescent="0.25">
      <c r="A74" s="99" t="s">
        <v>172</v>
      </c>
      <c r="B74" s="100">
        <v>996</v>
      </c>
      <c r="C74" s="100">
        <v>1001</v>
      </c>
      <c r="D74" s="101" t="s">
        <v>194</v>
      </c>
      <c r="E74" s="38">
        <v>321</v>
      </c>
      <c r="F74" s="102">
        <f>F75</f>
        <v>30000</v>
      </c>
      <c r="G74" s="102">
        <f>G75</f>
        <v>30000</v>
      </c>
    </row>
    <row r="75" spans="1:7" s="88" customFormat="1" x14ac:dyDescent="0.25">
      <c r="A75" s="99" t="s">
        <v>168</v>
      </c>
      <c r="B75" s="100">
        <v>996</v>
      </c>
      <c r="C75" s="100">
        <v>1001</v>
      </c>
      <c r="D75" s="101" t="s">
        <v>194</v>
      </c>
      <c r="E75" s="38">
        <v>321</v>
      </c>
      <c r="F75" s="102">
        <v>30000</v>
      </c>
      <c r="G75" s="102">
        <v>30000</v>
      </c>
    </row>
    <row r="76" spans="1:7" x14ac:dyDescent="0.25">
      <c r="A76" s="9" t="s">
        <v>104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 x14ac:dyDescent="0.3">
      <c r="A78" s="1" t="s">
        <v>160</v>
      </c>
      <c r="B78" s="87"/>
      <c r="C78" s="87"/>
      <c r="F78" s="3"/>
      <c r="G78" s="3" t="s">
        <v>161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33"/>
  <sheetViews>
    <sheetView topLeftCell="A10" workbookViewId="0">
      <selection activeCell="O15" sqref="O15"/>
    </sheetView>
  </sheetViews>
  <sheetFormatPr defaultColWidth="9.140625" defaultRowHeight="21" x14ac:dyDescent="0.35"/>
  <cols>
    <col min="1" max="1" width="9.28515625" style="50" bestFit="1" customWidth="1"/>
    <col min="2" max="2" width="9.140625" style="50"/>
    <col min="3" max="5" width="12.28515625" style="50" bestFit="1" customWidth="1"/>
    <col min="6" max="16384" width="9.140625" style="50"/>
  </cols>
  <sheetData>
    <row r="2" spans="1:8" x14ac:dyDescent="0.35">
      <c r="A2" s="50" t="s">
        <v>151</v>
      </c>
    </row>
    <row r="3" spans="1:8" x14ac:dyDescent="0.35">
      <c r="A3" s="52"/>
      <c r="B3" s="52"/>
      <c r="C3" s="52" t="s">
        <v>149</v>
      </c>
      <c r="D3" s="52">
        <v>2015</v>
      </c>
      <c r="E3" s="52">
        <v>2016</v>
      </c>
      <c r="F3" s="52"/>
      <c r="G3" s="52"/>
      <c r="H3" s="52"/>
    </row>
    <row r="4" spans="1:8" s="51" customFormat="1" x14ac:dyDescent="0.35">
      <c r="A4" s="53">
        <v>100</v>
      </c>
      <c r="B4" s="53"/>
      <c r="C4" s="53">
        <f>C6+C7+C8+C9</f>
        <v>4768200</v>
      </c>
      <c r="D4" s="53">
        <f>D6+D7+D8+D9</f>
        <v>4259000</v>
      </c>
      <c r="E4" s="53">
        <f>E6+E7+E8+E9</f>
        <v>3929600</v>
      </c>
      <c r="F4" s="53"/>
      <c r="G4" s="53"/>
      <c r="H4" s="53"/>
    </row>
    <row r="5" spans="1:8" x14ac:dyDescent="0.35">
      <c r="A5" s="52"/>
      <c r="B5" s="52"/>
      <c r="C5" s="52"/>
      <c r="D5" s="52"/>
      <c r="E5" s="52"/>
      <c r="F5" s="52"/>
      <c r="G5" s="52"/>
      <c r="H5" s="52"/>
    </row>
    <row r="6" spans="1:8" x14ac:dyDescent="0.35">
      <c r="A6" s="52">
        <v>102</v>
      </c>
      <c r="B6" s="52"/>
      <c r="C6" s="52">
        <v>971000</v>
      </c>
      <c r="D6" s="52">
        <v>971000</v>
      </c>
      <c r="E6" s="52">
        <v>971000</v>
      </c>
      <c r="F6" s="52"/>
      <c r="G6" s="52"/>
      <c r="H6" s="52"/>
    </row>
    <row r="7" spans="1:8" x14ac:dyDescent="0.35">
      <c r="A7" s="52">
        <v>104</v>
      </c>
      <c r="B7" s="52"/>
      <c r="C7" s="52">
        <v>3751683</v>
      </c>
      <c r="D7" s="52">
        <v>3242483</v>
      </c>
      <c r="E7" s="52">
        <v>2913083</v>
      </c>
      <c r="F7" s="52"/>
      <c r="G7" s="52"/>
      <c r="H7" s="52"/>
    </row>
    <row r="8" spans="1:8" x14ac:dyDescent="0.35">
      <c r="A8" s="52">
        <v>106</v>
      </c>
      <c r="B8" s="52"/>
      <c r="C8" s="52">
        <v>33517</v>
      </c>
      <c r="D8" s="52">
        <v>33517</v>
      </c>
      <c r="E8" s="52">
        <v>33517</v>
      </c>
      <c r="F8" s="52"/>
      <c r="G8" s="52"/>
      <c r="H8" s="52"/>
    </row>
    <row r="9" spans="1:8" x14ac:dyDescent="0.35">
      <c r="A9" s="52">
        <v>111</v>
      </c>
      <c r="B9" s="52"/>
      <c r="C9" s="52">
        <v>12000</v>
      </c>
      <c r="D9" s="52">
        <v>12000</v>
      </c>
      <c r="E9" s="52">
        <v>12000</v>
      </c>
      <c r="F9" s="52"/>
      <c r="G9" s="52"/>
      <c r="H9" s="52"/>
    </row>
    <row r="10" spans="1:8" x14ac:dyDescent="0.35">
      <c r="A10" s="52"/>
      <c r="B10" s="52"/>
      <c r="C10" s="52"/>
      <c r="D10" s="52"/>
      <c r="E10" s="52"/>
      <c r="F10" s="52"/>
      <c r="G10" s="52"/>
      <c r="H10" s="52"/>
    </row>
    <row r="11" spans="1:8" s="51" customFormat="1" x14ac:dyDescent="0.35">
      <c r="A11" s="53">
        <v>203</v>
      </c>
      <c r="B11" s="53"/>
      <c r="C11" s="53">
        <v>183000</v>
      </c>
      <c r="D11" s="53">
        <v>183500</v>
      </c>
      <c r="E11" s="53">
        <v>183500</v>
      </c>
      <c r="F11" s="53"/>
      <c r="G11" s="53"/>
      <c r="H11" s="53"/>
    </row>
    <row r="12" spans="1:8" x14ac:dyDescent="0.35">
      <c r="A12" s="52"/>
      <c r="B12" s="52"/>
      <c r="C12" s="52"/>
      <c r="D12" s="52"/>
      <c r="E12" s="52"/>
      <c r="F12" s="52"/>
      <c r="G12" s="52"/>
      <c r="H12" s="52"/>
    </row>
    <row r="13" spans="1:8" x14ac:dyDescent="0.35">
      <c r="A13" s="53">
        <v>300</v>
      </c>
      <c r="B13" s="53"/>
      <c r="C13" s="53">
        <f>C14+C15</f>
        <v>956000</v>
      </c>
      <c r="D13" s="53">
        <f>D14+D15</f>
        <v>980000</v>
      </c>
      <c r="E13" s="53">
        <f>E14+E15</f>
        <v>980000</v>
      </c>
      <c r="F13" s="52"/>
      <c r="G13" s="52"/>
      <c r="H13" s="52"/>
    </row>
    <row r="14" spans="1:8" x14ac:dyDescent="0.35">
      <c r="A14" s="52">
        <v>309</v>
      </c>
      <c r="B14" s="52"/>
      <c r="C14" s="52">
        <v>10000</v>
      </c>
      <c r="D14" s="52">
        <v>10000</v>
      </c>
      <c r="E14" s="52">
        <v>10000</v>
      </c>
      <c r="F14" s="52"/>
      <c r="G14" s="52"/>
      <c r="H14" s="52"/>
    </row>
    <row r="15" spans="1:8" x14ac:dyDescent="0.35">
      <c r="A15" s="52">
        <v>310</v>
      </c>
      <c r="B15" s="52"/>
      <c r="C15" s="52">
        <v>946000</v>
      </c>
      <c r="D15" s="52">
        <v>970000</v>
      </c>
      <c r="E15" s="52">
        <v>970000</v>
      </c>
      <c r="F15" s="52"/>
      <c r="G15" s="52"/>
      <c r="H15" s="52"/>
    </row>
    <row r="16" spans="1:8" x14ac:dyDescent="0.35">
      <c r="A16" s="52"/>
      <c r="B16" s="52"/>
      <c r="C16" s="52"/>
      <c r="D16" s="52"/>
      <c r="E16" s="52"/>
      <c r="F16" s="52"/>
      <c r="G16" s="52"/>
      <c r="H16" s="52"/>
    </row>
    <row r="17" spans="1:8" s="51" customFormat="1" x14ac:dyDescent="0.35">
      <c r="A17" s="53">
        <v>409</v>
      </c>
      <c r="B17" s="53"/>
      <c r="C17" s="53">
        <v>1055100</v>
      </c>
      <c r="D17" s="53">
        <v>1234800</v>
      </c>
      <c r="E17" s="53">
        <v>1421000</v>
      </c>
      <c r="F17" s="53"/>
      <c r="G17" s="53"/>
      <c r="H17" s="53"/>
    </row>
    <row r="18" spans="1:8" x14ac:dyDescent="0.35">
      <c r="A18" s="52"/>
      <c r="B18" s="52"/>
      <c r="C18" s="52"/>
      <c r="D18" s="52"/>
      <c r="E18" s="52"/>
      <c r="F18" s="52"/>
      <c r="G18" s="52"/>
      <c r="H18" s="52"/>
    </row>
    <row r="19" spans="1:8" s="51" customFormat="1" x14ac:dyDescent="0.35">
      <c r="A19" s="53">
        <v>500</v>
      </c>
      <c r="B19" s="53"/>
      <c r="C19" s="53">
        <f>C21+C22</f>
        <v>371000</v>
      </c>
      <c r="D19" s="53">
        <f>D21+D22</f>
        <v>331000</v>
      </c>
      <c r="E19" s="53">
        <f>E21+E22</f>
        <v>326000</v>
      </c>
      <c r="F19" s="53"/>
      <c r="G19" s="53"/>
      <c r="H19" s="53"/>
    </row>
    <row r="20" spans="1:8" x14ac:dyDescent="0.35">
      <c r="A20" s="52"/>
      <c r="B20" s="52"/>
      <c r="C20" s="52"/>
      <c r="D20" s="52"/>
      <c r="E20" s="52"/>
      <c r="F20" s="52"/>
      <c r="G20" s="52"/>
      <c r="H20" s="52"/>
    </row>
    <row r="21" spans="1:8" x14ac:dyDescent="0.35">
      <c r="A21" s="52">
        <v>502</v>
      </c>
      <c r="B21" s="52"/>
      <c r="C21" s="52">
        <v>60000</v>
      </c>
      <c r="D21" s="52">
        <v>20000</v>
      </c>
      <c r="E21" s="52">
        <v>15000</v>
      </c>
      <c r="F21" s="52"/>
      <c r="G21" s="52"/>
      <c r="H21" s="52"/>
    </row>
    <row r="22" spans="1:8" x14ac:dyDescent="0.35">
      <c r="A22" s="52">
        <v>503</v>
      </c>
      <c r="B22" s="52"/>
      <c r="C22" s="52">
        <v>311000</v>
      </c>
      <c r="D22" s="52">
        <v>311000</v>
      </c>
      <c r="E22" s="52">
        <v>311000</v>
      </c>
      <c r="F22" s="52"/>
      <c r="G22" s="52"/>
      <c r="H22" s="52"/>
    </row>
    <row r="23" spans="1:8" x14ac:dyDescent="0.35">
      <c r="A23" s="52"/>
      <c r="B23" s="52"/>
      <c r="C23" s="52"/>
      <c r="D23" s="52"/>
      <c r="E23" s="52"/>
      <c r="F23" s="52"/>
      <c r="G23" s="52"/>
      <c r="H23" s="52"/>
    </row>
    <row r="24" spans="1:8" s="51" customFormat="1" x14ac:dyDescent="0.35">
      <c r="A24" s="53">
        <v>707</v>
      </c>
      <c r="B24" s="53"/>
      <c r="C24" s="53">
        <v>12000</v>
      </c>
      <c r="D24" s="53">
        <v>12000</v>
      </c>
      <c r="E24" s="53">
        <v>12000</v>
      </c>
      <c r="F24" s="53"/>
      <c r="G24" s="53"/>
      <c r="H24" s="53"/>
    </row>
    <row r="25" spans="1:8" x14ac:dyDescent="0.35">
      <c r="A25" s="52"/>
      <c r="B25" s="52"/>
      <c r="C25" s="52"/>
      <c r="D25" s="52"/>
      <c r="E25" s="52"/>
      <c r="F25" s="52"/>
      <c r="G25" s="52"/>
      <c r="H25" s="52"/>
    </row>
    <row r="26" spans="1:8" s="51" customFormat="1" x14ac:dyDescent="0.35">
      <c r="A26" s="53">
        <v>800</v>
      </c>
      <c r="B26" s="53"/>
      <c r="C26" s="53">
        <v>2194400</v>
      </c>
      <c r="D26" s="53">
        <v>2194400</v>
      </c>
      <c r="E26" s="53">
        <v>2194400</v>
      </c>
      <c r="F26" s="53"/>
      <c r="G26" s="53"/>
      <c r="H26" s="53"/>
    </row>
    <row r="27" spans="1:8" x14ac:dyDescent="0.35">
      <c r="A27" s="52"/>
      <c r="B27" s="52"/>
      <c r="C27" s="52"/>
      <c r="D27" s="52"/>
      <c r="E27" s="52"/>
      <c r="F27" s="52"/>
      <c r="G27" s="52"/>
      <c r="H27" s="52"/>
    </row>
    <row r="28" spans="1:8" x14ac:dyDescent="0.35">
      <c r="A28" s="52"/>
      <c r="B28" s="52"/>
      <c r="C28" s="52"/>
      <c r="D28" s="52"/>
      <c r="E28" s="52"/>
      <c r="F28" s="52"/>
      <c r="G28" s="52"/>
      <c r="H28" s="52"/>
    </row>
    <row r="29" spans="1:8" s="51" customFormat="1" x14ac:dyDescent="0.35">
      <c r="A29" s="53">
        <v>1102</v>
      </c>
      <c r="B29" s="53"/>
      <c r="C29" s="53">
        <v>5000</v>
      </c>
      <c r="D29" s="53">
        <v>5000</v>
      </c>
      <c r="E29" s="53">
        <v>5000</v>
      </c>
      <c r="F29" s="53"/>
      <c r="G29" s="53"/>
      <c r="H29" s="53"/>
    </row>
    <row r="30" spans="1:8" x14ac:dyDescent="0.35">
      <c r="A30" s="52"/>
      <c r="B30" s="52"/>
      <c r="C30" s="52"/>
      <c r="D30" s="52"/>
      <c r="E30" s="52"/>
      <c r="F30" s="52"/>
      <c r="G30" s="52"/>
      <c r="H30" s="52"/>
    </row>
    <row r="31" spans="1:8" s="51" customFormat="1" x14ac:dyDescent="0.35">
      <c r="A31" s="53" t="s">
        <v>150</v>
      </c>
      <c r="B31" s="53"/>
      <c r="C31" s="53">
        <f>C4+C11+C13+C17+C19+C24+C26+C29</f>
        <v>9544700</v>
      </c>
      <c r="D31" s="53">
        <f>D4+D11+D13+D17+D19+D24+D26+D29</f>
        <v>9199700</v>
      </c>
      <c r="E31" s="53">
        <f>E4+E11+E13+E17+E19+E24+E26+E29</f>
        <v>9051500</v>
      </c>
      <c r="F31" s="53"/>
      <c r="G31" s="53"/>
      <c r="H31" s="53"/>
    </row>
    <row r="32" spans="1:8" x14ac:dyDescent="0.35">
      <c r="A32" s="52"/>
      <c r="B32" s="52"/>
      <c r="C32" s="52"/>
      <c r="D32" s="52"/>
      <c r="E32" s="52"/>
      <c r="F32" s="52"/>
      <c r="G32" s="52"/>
      <c r="H32" s="52"/>
    </row>
    <row r="33" spans="1:8" x14ac:dyDescent="0.35">
      <c r="A33" s="52"/>
      <c r="B33" s="52"/>
      <c r="C33" s="52"/>
      <c r="D33" s="52"/>
      <c r="E33" s="52"/>
      <c r="F33" s="52"/>
      <c r="G33" s="52"/>
      <c r="H33" s="52"/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9"/>
  <sheetViews>
    <sheetView workbookViewId="0">
      <selection sqref="A1:E1048576"/>
    </sheetView>
  </sheetViews>
  <sheetFormatPr defaultRowHeight="15" x14ac:dyDescent="0.2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 x14ac:dyDescent="0.25">
      <c r="A1" s="353"/>
      <c r="B1" s="353"/>
      <c r="C1" s="353"/>
      <c r="D1" s="353"/>
      <c r="E1" s="157"/>
    </row>
    <row r="2" spans="1:5" ht="15.75" x14ac:dyDescent="0.25">
      <c r="A2" s="354"/>
      <c r="B2" s="354"/>
      <c r="C2" s="354"/>
      <c r="D2" s="354"/>
      <c r="E2" s="158"/>
    </row>
    <row r="3" spans="1:5" x14ac:dyDescent="0.25">
      <c r="A3" s="159"/>
      <c r="B3" s="160"/>
      <c r="C3" s="159"/>
      <c r="D3" s="161"/>
      <c r="E3" s="159"/>
    </row>
    <row r="4" spans="1:5" ht="15.75" x14ac:dyDescent="0.25">
      <c r="A4" s="162"/>
      <c r="B4" s="160"/>
      <c r="C4" s="159"/>
      <c r="D4" s="160"/>
      <c r="E4" s="163"/>
    </row>
    <row r="5" spans="1:5" ht="15.75" x14ac:dyDescent="0.25">
      <c r="A5" s="164"/>
      <c r="B5" s="165"/>
      <c r="C5" s="166"/>
      <c r="D5" s="167"/>
      <c r="E5" s="168"/>
    </row>
    <row r="6" spans="1:5" ht="15.75" x14ac:dyDescent="0.25">
      <c r="A6" s="164"/>
      <c r="B6" s="165"/>
      <c r="C6" s="166"/>
      <c r="D6" s="167"/>
      <c r="E6" s="168"/>
    </row>
    <row r="7" spans="1:5" ht="15.75" x14ac:dyDescent="0.25">
      <c r="A7" s="164"/>
      <c r="B7" s="165"/>
      <c r="C7" s="166"/>
      <c r="D7" s="167"/>
      <c r="E7" s="168"/>
    </row>
    <row r="8" spans="1:5" ht="15.75" x14ac:dyDescent="0.25">
      <c r="A8" s="164"/>
      <c r="B8" s="165"/>
      <c r="C8" s="166"/>
      <c r="D8" s="167"/>
      <c r="E8" s="168"/>
    </row>
    <row r="9" spans="1:5" ht="15.75" x14ac:dyDescent="0.25">
      <c r="A9" s="169"/>
      <c r="B9" s="170"/>
      <c r="C9" s="166"/>
      <c r="D9" s="167"/>
      <c r="E9" s="168"/>
    </row>
    <row r="10" spans="1:5" ht="15.75" x14ac:dyDescent="0.25">
      <c r="A10" s="169"/>
      <c r="B10" s="170"/>
      <c r="C10" s="171"/>
      <c r="D10" s="172"/>
      <c r="E10" s="173"/>
    </row>
    <row r="11" spans="1:5" ht="15.75" x14ac:dyDescent="0.25">
      <c r="A11" s="164"/>
      <c r="B11" s="165"/>
      <c r="C11" s="166"/>
      <c r="D11" s="167"/>
      <c r="E11" s="168"/>
    </row>
    <row r="12" spans="1:5" ht="15.75" x14ac:dyDescent="0.25">
      <c r="A12" s="164"/>
      <c r="B12" s="165"/>
      <c r="C12" s="166"/>
      <c r="D12" s="167"/>
      <c r="E12" s="168"/>
    </row>
    <row r="13" spans="1:5" ht="15.75" x14ac:dyDescent="0.25">
      <c r="A13" s="164"/>
      <c r="B13" s="165"/>
      <c r="C13" s="166"/>
      <c r="D13" s="167"/>
      <c r="E13" s="168"/>
    </row>
    <row r="14" spans="1:5" ht="15.75" x14ac:dyDescent="0.25">
      <c r="A14" s="164"/>
      <c r="B14" s="165"/>
      <c r="C14" s="166"/>
      <c r="D14" s="167"/>
      <c r="E14" s="168"/>
    </row>
    <row r="15" spans="1:5" ht="15.75" x14ac:dyDescent="0.25">
      <c r="A15" s="169"/>
      <c r="B15" s="174"/>
      <c r="C15" s="175"/>
      <c r="D15" s="176"/>
      <c r="E15" s="173"/>
    </row>
    <row r="16" spans="1:5" ht="15.75" x14ac:dyDescent="0.25">
      <c r="A16" s="169"/>
      <c r="B16" s="174"/>
      <c r="C16" s="175"/>
      <c r="D16" s="174"/>
      <c r="E16" s="173"/>
    </row>
    <row r="17" spans="1:5" ht="15.75" x14ac:dyDescent="0.25">
      <c r="A17" s="169"/>
      <c r="B17" s="174"/>
      <c r="C17" s="175"/>
      <c r="D17" s="174"/>
      <c r="E17" s="173"/>
    </row>
    <row r="18" spans="1:5" ht="15.75" x14ac:dyDescent="0.25">
      <c r="A18" s="169"/>
      <c r="B18" s="174"/>
      <c r="C18" s="175"/>
      <c r="D18" s="174"/>
      <c r="E18" s="173"/>
    </row>
    <row r="19" spans="1:5" ht="16.5" thickBot="1" x14ac:dyDescent="0.3">
      <c r="A19" s="177"/>
      <c r="B19" s="178"/>
      <c r="C19" s="178"/>
      <c r="D19" s="178"/>
      <c r="E19" s="168"/>
    </row>
    <row r="20" spans="1:5" ht="15.75" x14ac:dyDescent="0.25">
      <c r="A20" s="179"/>
      <c r="B20" s="180"/>
      <c r="C20" s="181"/>
      <c r="D20" s="182"/>
      <c r="E20" s="183"/>
    </row>
    <row r="21" spans="1:5" ht="15.75" x14ac:dyDescent="0.25">
      <c r="A21" s="184"/>
      <c r="B21" s="185"/>
      <c r="C21" s="186"/>
      <c r="D21" s="186"/>
      <c r="E21" s="187"/>
    </row>
    <row r="22" spans="1:5" ht="16.5" thickBot="1" x14ac:dyDescent="0.3">
      <c r="A22" s="188"/>
      <c r="B22" s="185"/>
      <c r="C22" s="189"/>
      <c r="D22" s="186"/>
      <c r="E22" s="190"/>
    </row>
    <row r="23" spans="1:5" ht="15.75" x14ac:dyDescent="0.25">
      <c r="A23" s="191"/>
      <c r="B23" s="185"/>
      <c r="C23" s="185"/>
      <c r="D23" s="192"/>
      <c r="E23" s="193"/>
    </row>
    <row r="24" spans="1:5" ht="15.75" x14ac:dyDescent="0.25">
      <c r="A24" s="184"/>
      <c r="B24" s="185"/>
      <c r="C24" s="194"/>
      <c r="D24" s="195"/>
      <c r="E24" s="196"/>
    </row>
    <row r="25" spans="1:5" ht="16.5" thickBot="1" x14ac:dyDescent="0.3">
      <c r="A25" s="188"/>
      <c r="B25" s="185"/>
      <c r="C25" s="185"/>
      <c r="D25" s="197"/>
      <c r="E25" s="193"/>
    </row>
    <row r="26" spans="1:5" ht="15.75" x14ac:dyDescent="0.25">
      <c r="A26" s="191"/>
      <c r="B26" s="185"/>
      <c r="C26" s="185"/>
      <c r="D26" s="197"/>
      <c r="E26" s="193"/>
    </row>
    <row r="27" spans="1:5" ht="15.75" x14ac:dyDescent="0.25">
      <c r="A27" s="198"/>
      <c r="B27" s="185"/>
      <c r="C27" s="185"/>
      <c r="D27" s="197"/>
      <c r="E27" s="196"/>
    </row>
    <row r="28" spans="1:5" ht="16.5" thickBot="1" x14ac:dyDescent="0.3">
      <c r="A28" s="199"/>
      <c r="B28" s="185"/>
      <c r="C28" s="194"/>
      <c r="D28" s="195"/>
      <c r="E28" s="200"/>
    </row>
    <row r="29" spans="1:5" ht="15.75" x14ac:dyDescent="0.25">
      <c r="A29" s="191"/>
      <c r="B29" s="185"/>
      <c r="C29" s="185"/>
      <c r="D29" s="197"/>
      <c r="E29" s="200"/>
    </row>
    <row r="30" spans="1:5" ht="16.5" thickBot="1" x14ac:dyDescent="0.3">
      <c r="A30" s="199"/>
      <c r="B30" s="185"/>
      <c r="C30" s="201"/>
      <c r="D30" s="186"/>
      <c r="E30" s="200"/>
    </row>
    <row r="31" spans="1:5" ht="15.75" x14ac:dyDescent="0.25">
      <c r="A31" s="191"/>
      <c r="B31" s="185"/>
      <c r="C31" s="201"/>
      <c r="D31" s="192"/>
      <c r="E31" s="200"/>
    </row>
    <row r="32" spans="1:5" ht="16.5" thickBot="1" x14ac:dyDescent="0.3">
      <c r="A32" s="202"/>
      <c r="B32" s="203"/>
      <c r="C32" s="203"/>
      <c r="D32" s="203"/>
      <c r="E32" s="204"/>
    </row>
    <row r="33" spans="1:5" ht="16.5" thickBot="1" x14ac:dyDescent="0.3">
      <c r="A33" s="205"/>
      <c r="B33" s="203"/>
      <c r="C33" s="203"/>
      <c r="D33" s="203"/>
      <c r="E33" s="204"/>
    </row>
    <row r="34" spans="1:5" ht="16.5" thickBot="1" x14ac:dyDescent="0.3">
      <c r="A34" s="164"/>
      <c r="B34" s="203"/>
      <c r="C34" s="203"/>
      <c r="D34" s="203"/>
      <c r="E34" s="204"/>
    </row>
    <row r="35" spans="1:5" ht="16.5" thickBot="1" x14ac:dyDescent="0.3">
      <c r="A35" s="199"/>
      <c r="B35" s="206"/>
      <c r="C35" s="206"/>
      <c r="D35" s="206"/>
      <c r="E35" s="207"/>
    </row>
    <row r="36" spans="1:5" ht="16.5" thickBot="1" x14ac:dyDescent="0.3">
      <c r="A36" s="188"/>
      <c r="B36" s="206"/>
      <c r="C36" s="206"/>
      <c r="D36" s="206"/>
      <c r="E36" s="207"/>
    </row>
    <row r="37" spans="1:5" ht="16.5" thickBot="1" x14ac:dyDescent="0.3">
      <c r="A37" s="208"/>
      <c r="B37" s="209"/>
      <c r="C37" s="209"/>
      <c r="D37" s="210"/>
      <c r="E37" s="211"/>
    </row>
    <row r="38" spans="1:5" ht="16.5" thickBot="1" x14ac:dyDescent="0.3">
      <c r="A38" s="212"/>
      <c r="B38" s="213"/>
      <c r="C38" s="214"/>
      <c r="D38" s="214"/>
      <c r="E38" s="215"/>
    </row>
    <row r="39" spans="1:5" ht="16.5" thickBot="1" x14ac:dyDescent="0.3">
      <c r="A39" s="169"/>
      <c r="B39" s="216"/>
      <c r="C39" s="217"/>
      <c r="D39" s="217"/>
      <c r="E39" s="218"/>
    </row>
    <row r="40" spans="1:5" ht="15.75" x14ac:dyDescent="0.25">
      <c r="A40" s="219"/>
      <c r="B40" s="216"/>
      <c r="C40" s="220"/>
      <c r="D40" s="220"/>
      <c r="E40" s="221"/>
    </row>
    <row r="41" spans="1:5" ht="15.75" x14ac:dyDescent="0.25">
      <c r="A41" s="222"/>
      <c r="B41" s="223"/>
      <c r="C41" s="223"/>
      <c r="D41" s="223"/>
      <c r="E41" s="224"/>
    </row>
    <row r="42" spans="1:5" ht="16.5" thickBot="1" x14ac:dyDescent="0.3">
      <c r="A42" s="199"/>
      <c r="B42" s="225"/>
      <c r="C42" s="226"/>
      <c r="D42" s="226"/>
      <c r="E42" s="227"/>
    </row>
    <row r="43" spans="1:5" ht="16.5" thickBot="1" x14ac:dyDescent="0.3">
      <c r="A43" s="188"/>
      <c r="B43" s="225"/>
      <c r="C43" s="228"/>
      <c r="D43" s="226"/>
      <c r="E43" s="227"/>
    </row>
    <row r="44" spans="1:5" ht="16.5" thickBot="1" x14ac:dyDescent="0.3">
      <c r="A44" s="164"/>
      <c r="B44" s="229"/>
      <c r="C44" s="229"/>
      <c r="D44" s="229"/>
      <c r="E44" s="230"/>
    </row>
    <row r="45" spans="1:5" ht="16.5" thickBot="1" x14ac:dyDescent="0.3">
      <c r="A45" s="199"/>
      <c r="B45" s="206"/>
      <c r="C45" s="231"/>
      <c r="D45" s="231"/>
      <c r="E45" s="232"/>
    </row>
    <row r="46" spans="1:5" ht="16.5" thickBot="1" x14ac:dyDescent="0.3">
      <c r="A46" s="188"/>
      <c r="B46" s="206"/>
      <c r="C46" s="206"/>
      <c r="D46" s="206"/>
      <c r="E46" s="207"/>
    </row>
    <row r="47" spans="1:5" ht="15.75" x14ac:dyDescent="0.25">
      <c r="A47" s="208"/>
      <c r="B47" s="209"/>
      <c r="C47" s="233"/>
      <c r="D47" s="210"/>
      <c r="E47" s="234"/>
    </row>
    <row r="48" spans="1:5" ht="15.75" x14ac:dyDescent="0.25">
      <c r="A48" s="164"/>
      <c r="B48" s="235"/>
      <c r="C48" s="236"/>
      <c r="D48" s="236"/>
      <c r="E48" s="211"/>
    </row>
    <row r="49" spans="1:5" ht="16.5" thickBot="1" x14ac:dyDescent="0.3">
      <c r="A49" s="199"/>
      <c r="B49" s="237"/>
      <c r="C49" s="231"/>
      <c r="D49" s="231"/>
      <c r="E49" s="232"/>
    </row>
    <row r="50" spans="1:5" ht="16.5" thickBot="1" x14ac:dyDescent="0.3">
      <c r="A50" s="188"/>
      <c r="B50" s="237"/>
      <c r="C50" s="206"/>
      <c r="D50" s="206"/>
      <c r="E50" s="207"/>
    </row>
    <row r="51" spans="1:5" ht="16.5" thickBot="1" x14ac:dyDescent="0.3">
      <c r="A51" s="238"/>
      <c r="B51" s="203"/>
      <c r="C51" s="203"/>
      <c r="D51" s="203"/>
      <c r="E51" s="204"/>
    </row>
    <row r="52" spans="1:5" ht="16.5" thickBot="1" x14ac:dyDescent="0.3">
      <c r="A52" s="238"/>
      <c r="B52" s="203"/>
      <c r="C52" s="203"/>
      <c r="D52" s="203"/>
      <c r="E52" s="204"/>
    </row>
    <row r="53" spans="1:5" ht="16.5" thickBot="1" x14ac:dyDescent="0.3">
      <c r="A53" s="164"/>
      <c r="B53" s="203"/>
      <c r="C53" s="203"/>
      <c r="D53" s="203"/>
      <c r="E53" s="204"/>
    </row>
    <row r="54" spans="1:5" ht="16.5" thickBot="1" x14ac:dyDescent="0.3">
      <c r="A54" s="199"/>
      <c r="B54" s="231"/>
      <c r="C54" s="231"/>
      <c r="D54" s="231"/>
      <c r="E54" s="232"/>
    </row>
    <row r="55" spans="1:5" ht="16.5" thickBot="1" x14ac:dyDescent="0.3">
      <c r="A55" s="188"/>
      <c r="B55" s="231"/>
      <c r="C55" s="206"/>
      <c r="D55" s="206"/>
      <c r="E55" s="207"/>
    </row>
    <row r="56" spans="1:5" ht="16.5" thickBot="1" x14ac:dyDescent="0.3">
      <c r="A56" s="164"/>
      <c r="B56" s="203"/>
      <c r="C56" s="203"/>
      <c r="D56" s="203"/>
      <c r="E56" s="204"/>
    </row>
    <row r="57" spans="1:5" ht="16.5" thickBot="1" x14ac:dyDescent="0.3">
      <c r="A57" s="199"/>
      <c r="B57" s="231"/>
      <c r="C57" s="231"/>
      <c r="D57" s="231"/>
      <c r="E57" s="232"/>
    </row>
    <row r="58" spans="1:5" ht="16.5" thickBot="1" x14ac:dyDescent="0.3">
      <c r="A58" s="188"/>
      <c r="B58" s="231"/>
      <c r="C58" s="206"/>
      <c r="D58" s="206"/>
      <c r="E58" s="207"/>
    </row>
    <row r="59" spans="1:5" ht="16.5" thickBot="1" x14ac:dyDescent="0.3">
      <c r="A59" s="238"/>
      <c r="B59" s="203"/>
      <c r="C59" s="203"/>
      <c r="D59" s="203"/>
      <c r="E59" s="204"/>
    </row>
    <row r="60" spans="1:5" ht="16.5" thickBot="1" x14ac:dyDescent="0.3">
      <c r="A60" s="164"/>
      <c r="B60" s="203"/>
      <c r="C60" s="203"/>
      <c r="D60" s="203"/>
      <c r="E60" s="204"/>
    </row>
    <row r="61" spans="1:5" ht="16.5" thickBot="1" x14ac:dyDescent="0.3">
      <c r="A61" s="199"/>
      <c r="B61" s="206"/>
      <c r="C61" s="231"/>
      <c r="D61" s="231"/>
      <c r="E61" s="232"/>
    </row>
    <row r="62" spans="1:5" ht="16.5" thickBot="1" x14ac:dyDescent="0.3">
      <c r="A62" s="188"/>
      <c r="B62" s="206"/>
      <c r="C62" s="206"/>
      <c r="D62" s="206"/>
      <c r="E62" s="207"/>
    </row>
    <row r="63" spans="1:5" ht="16.5" thickBot="1" x14ac:dyDescent="0.3">
      <c r="A63" s="238"/>
      <c r="B63" s="203"/>
      <c r="C63" s="203"/>
      <c r="D63" s="203"/>
      <c r="E63" s="204"/>
    </row>
    <row r="64" spans="1:5" ht="16.5" thickBot="1" x14ac:dyDescent="0.3">
      <c r="A64" s="164"/>
      <c r="B64" s="229"/>
      <c r="C64" s="229"/>
      <c r="D64" s="229"/>
      <c r="E64" s="230"/>
    </row>
    <row r="65" spans="1:5" ht="16.5" thickBot="1" x14ac:dyDescent="0.3">
      <c r="A65" s="199"/>
      <c r="B65" s="231"/>
      <c r="C65" s="231"/>
      <c r="D65" s="231"/>
      <c r="E65" s="232"/>
    </row>
    <row r="66" spans="1:5" ht="16.5" thickBot="1" x14ac:dyDescent="0.3">
      <c r="A66" s="188"/>
      <c r="B66" s="206"/>
      <c r="C66" s="206"/>
      <c r="D66" s="206"/>
      <c r="E66" s="207"/>
    </row>
    <row r="67" spans="1:5" ht="16.5" thickBot="1" x14ac:dyDescent="0.3">
      <c r="A67" s="239"/>
      <c r="B67" s="229"/>
      <c r="C67" s="229"/>
      <c r="D67" s="229"/>
      <c r="E67" s="230"/>
    </row>
    <row r="68" spans="1:5" ht="16.5" thickBot="1" x14ac:dyDescent="0.3">
      <c r="A68" s="164"/>
      <c r="B68" s="229"/>
      <c r="C68" s="229"/>
      <c r="D68" s="229"/>
      <c r="E68" s="230"/>
    </row>
    <row r="69" spans="1:5" ht="16.5" thickBot="1" x14ac:dyDescent="0.3">
      <c r="A69" s="199"/>
      <c r="B69" s="206"/>
      <c r="C69" s="206"/>
      <c r="D69" s="206"/>
      <c r="E69" s="207"/>
    </row>
    <row r="70" spans="1:5" ht="16.5" thickBot="1" x14ac:dyDescent="0.3">
      <c r="A70" s="188"/>
      <c r="B70" s="206"/>
      <c r="C70" s="206"/>
      <c r="D70" s="206"/>
      <c r="E70" s="207"/>
    </row>
    <row r="71" spans="1:5" ht="16.5" thickBot="1" x14ac:dyDescent="0.3">
      <c r="A71" s="240"/>
      <c r="B71" s="229"/>
      <c r="C71" s="229"/>
      <c r="D71" s="229"/>
      <c r="E71" s="230"/>
    </row>
    <row r="72" spans="1:5" ht="16.5" thickBot="1" x14ac:dyDescent="0.3">
      <c r="A72" s="202"/>
      <c r="B72" s="203"/>
      <c r="C72" s="203"/>
      <c r="D72" s="203"/>
      <c r="E72" s="204"/>
    </row>
    <row r="73" spans="1:5" ht="16.5" thickBot="1" x14ac:dyDescent="0.3">
      <c r="A73" s="164"/>
      <c r="B73" s="229"/>
      <c r="C73" s="229"/>
      <c r="D73" s="229"/>
      <c r="E73" s="230"/>
    </row>
    <row r="74" spans="1:5" ht="16.5" thickBot="1" x14ac:dyDescent="0.3">
      <c r="A74" s="199"/>
      <c r="B74" s="206"/>
      <c r="C74" s="206"/>
      <c r="D74" s="206"/>
      <c r="E74" s="207"/>
    </row>
    <row r="75" spans="1:5" ht="16.5" thickBot="1" x14ac:dyDescent="0.3">
      <c r="A75" s="188"/>
      <c r="B75" s="206"/>
      <c r="C75" s="206"/>
      <c r="D75" s="206"/>
      <c r="E75" s="207"/>
    </row>
    <row r="76" spans="1:5" ht="16.5" thickBot="1" x14ac:dyDescent="0.3">
      <c r="A76" s="241"/>
      <c r="B76" s="203"/>
      <c r="C76" s="203"/>
      <c r="D76" s="203"/>
      <c r="E76" s="204"/>
    </row>
    <row r="77" spans="1:5" ht="16.5" thickBot="1" x14ac:dyDescent="0.3">
      <c r="A77" s="164"/>
      <c r="B77" s="229"/>
      <c r="C77" s="229"/>
      <c r="D77" s="229"/>
      <c r="E77" s="230"/>
    </row>
    <row r="78" spans="1:5" ht="16.5" thickBot="1" x14ac:dyDescent="0.3">
      <c r="A78" s="199"/>
      <c r="B78" s="206"/>
      <c r="C78" s="206"/>
      <c r="D78" s="206"/>
      <c r="E78" s="207"/>
    </row>
    <row r="79" spans="1:5" ht="16.5" thickBot="1" x14ac:dyDescent="0.3">
      <c r="A79" s="188"/>
      <c r="B79" s="206"/>
      <c r="C79" s="206"/>
      <c r="D79" s="206"/>
      <c r="E79" s="207"/>
    </row>
    <row r="80" spans="1:5" ht="16.5" thickBot="1" x14ac:dyDescent="0.3">
      <c r="A80" s="241"/>
      <c r="B80" s="203"/>
      <c r="C80" s="203"/>
      <c r="D80" s="203"/>
      <c r="E80" s="204"/>
    </row>
    <row r="81" spans="1:5" ht="16.5" thickBot="1" x14ac:dyDescent="0.3">
      <c r="A81" s="188"/>
      <c r="B81" s="206"/>
      <c r="C81" s="206"/>
      <c r="D81" s="206"/>
      <c r="E81" s="207"/>
    </row>
    <row r="82" spans="1:5" ht="16.5" thickBot="1" x14ac:dyDescent="0.3">
      <c r="A82" s="188"/>
      <c r="B82" s="206"/>
      <c r="C82" s="206"/>
      <c r="D82" s="206"/>
      <c r="E82" s="207"/>
    </row>
    <row r="83" spans="1:5" ht="16.5" thickBot="1" x14ac:dyDescent="0.3">
      <c r="A83" s="188"/>
      <c r="B83" s="206"/>
      <c r="C83" s="206"/>
      <c r="D83" s="206"/>
      <c r="E83" s="207"/>
    </row>
    <row r="84" spans="1:5" ht="16.5" thickBot="1" x14ac:dyDescent="0.3">
      <c r="A84" s="188"/>
      <c r="B84" s="206"/>
      <c r="C84" s="206"/>
      <c r="D84" s="206"/>
      <c r="E84" s="207"/>
    </row>
    <row r="85" spans="1:5" ht="16.5" thickBot="1" x14ac:dyDescent="0.3">
      <c r="A85" s="199"/>
      <c r="B85" s="206"/>
      <c r="C85" s="206"/>
      <c r="D85" s="206"/>
      <c r="E85" s="207"/>
    </row>
    <row r="86" spans="1:5" ht="16.5" thickBot="1" x14ac:dyDescent="0.3">
      <c r="A86" s="188"/>
      <c r="B86" s="206"/>
      <c r="C86" s="206"/>
      <c r="D86" s="206"/>
      <c r="E86" s="207"/>
    </row>
    <row r="87" spans="1:5" ht="16.5" thickBot="1" x14ac:dyDescent="0.3">
      <c r="A87" s="199"/>
      <c r="B87" s="206"/>
      <c r="C87" s="206"/>
      <c r="D87" s="206"/>
      <c r="E87" s="207"/>
    </row>
    <row r="88" spans="1:5" ht="16.5" thickBot="1" x14ac:dyDescent="0.3">
      <c r="A88" s="188"/>
      <c r="B88" s="206"/>
      <c r="C88" s="206"/>
      <c r="D88" s="206"/>
      <c r="E88" s="207"/>
    </row>
    <row r="89" spans="1:5" ht="16.5" thickBot="1" x14ac:dyDescent="0.3">
      <c r="A89" s="240"/>
      <c r="B89" s="229"/>
      <c r="C89" s="229"/>
      <c r="D89" s="229"/>
      <c r="E89" s="230"/>
    </row>
    <row r="90" spans="1:5" ht="16.5" thickBot="1" x14ac:dyDescent="0.3">
      <c r="A90" s="164"/>
      <c r="B90" s="206"/>
      <c r="C90" s="206"/>
      <c r="D90" s="206"/>
      <c r="E90" s="207"/>
    </row>
    <row r="91" spans="1:5" ht="16.5" thickBot="1" x14ac:dyDescent="0.3">
      <c r="A91" s="199"/>
      <c r="B91" s="206"/>
      <c r="C91" s="206"/>
      <c r="D91" s="206"/>
      <c r="E91" s="207"/>
    </row>
    <row r="92" spans="1:5" ht="16.5" thickBot="1" x14ac:dyDescent="0.3">
      <c r="A92" s="188"/>
      <c r="B92" s="206"/>
      <c r="C92" s="206"/>
      <c r="D92" s="206"/>
      <c r="E92" s="207"/>
    </row>
    <row r="93" spans="1:5" ht="16.5" thickBot="1" x14ac:dyDescent="0.3">
      <c r="A93" s="240"/>
      <c r="B93" s="229"/>
      <c r="C93" s="229"/>
      <c r="D93" s="229"/>
      <c r="E93" s="230"/>
    </row>
    <row r="94" spans="1:5" ht="16.5" thickBot="1" x14ac:dyDescent="0.3">
      <c r="A94" s="202"/>
      <c r="B94" s="203"/>
      <c r="C94" s="203"/>
      <c r="D94" s="203"/>
      <c r="E94" s="204"/>
    </row>
    <row r="95" spans="1:5" ht="16.5" thickBot="1" x14ac:dyDescent="0.3">
      <c r="A95" s="164"/>
      <c r="B95" s="203"/>
      <c r="C95" s="203"/>
      <c r="D95" s="203"/>
      <c r="E95" s="204"/>
    </row>
    <row r="96" spans="1:5" ht="16.5" thickBot="1" x14ac:dyDescent="0.3">
      <c r="A96" s="199"/>
      <c r="B96" s="206"/>
      <c r="C96" s="206"/>
      <c r="D96" s="206"/>
      <c r="E96" s="207"/>
    </row>
    <row r="97" spans="1:5" ht="16.5" thickBot="1" x14ac:dyDescent="0.3">
      <c r="A97" s="188"/>
      <c r="B97" s="206"/>
      <c r="C97" s="206"/>
      <c r="D97" s="206"/>
      <c r="E97" s="207"/>
    </row>
    <row r="98" spans="1:5" ht="16.5" thickBot="1" x14ac:dyDescent="0.3">
      <c r="A98" s="164"/>
      <c r="B98" s="203"/>
      <c r="C98" s="203"/>
      <c r="D98" s="203"/>
      <c r="E98" s="204"/>
    </row>
    <row r="99" spans="1:5" ht="16.5" thickBot="1" x14ac:dyDescent="0.3">
      <c r="A99" s="199"/>
      <c r="B99" s="206"/>
      <c r="C99" s="206"/>
      <c r="D99" s="206"/>
      <c r="E99" s="207"/>
    </row>
    <row r="100" spans="1:5" ht="16.5" thickBot="1" x14ac:dyDescent="0.3">
      <c r="A100" s="188"/>
      <c r="B100" s="206"/>
      <c r="C100" s="206"/>
      <c r="D100" s="206"/>
      <c r="E100" s="207"/>
    </row>
    <row r="101" spans="1:5" ht="16.5" thickBot="1" x14ac:dyDescent="0.3">
      <c r="A101" s="202"/>
      <c r="B101" s="203"/>
      <c r="C101" s="203"/>
      <c r="D101" s="203"/>
      <c r="E101" s="204"/>
    </row>
    <row r="102" spans="1:5" ht="16.5" thickBot="1" x14ac:dyDescent="0.3">
      <c r="A102" s="188"/>
      <c r="B102" s="206"/>
      <c r="C102" s="206"/>
      <c r="D102" s="206"/>
      <c r="E102" s="207"/>
    </row>
    <row r="103" spans="1:5" ht="16.5" thickBot="1" x14ac:dyDescent="0.3">
      <c r="A103" s="188"/>
      <c r="B103" s="206"/>
      <c r="C103" s="206"/>
      <c r="D103" s="206"/>
      <c r="E103" s="207"/>
    </row>
    <row r="104" spans="1:5" ht="16.5" thickBot="1" x14ac:dyDescent="0.3">
      <c r="A104" s="188"/>
      <c r="B104" s="206"/>
      <c r="C104" s="206"/>
      <c r="D104" s="206"/>
      <c r="E104" s="207"/>
    </row>
    <row r="105" spans="1:5" ht="16.5" thickBot="1" x14ac:dyDescent="0.3">
      <c r="A105" s="188"/>
      <c r="B105" s="206"/>
      <c r="C105" s="206"/>
      <c r="D105" s="206"/>
      <c r="E105" s="207"/>
    </row>
    <row r="106" spans="1:5" ht="16.5" thickBot="1" x14ac:dyDescent="0.3">
      <c r="A106" s="199"/>
      <c r="B106" s="206"/>
      <c r="C106" s="231"/>
      <c r="D106" s="231"/>
      <c r="E106" s="232"/>
    </row>
    <row r="107" spans="1:5" ht="16.5" thickBot="1" x14ac:dyDescent="0.3">
      <c r="A107" s="188"/>
      <c r="B107" s="206"/>
      <c r="C107" s="206"/>
      <c r="D107" s="206"/>
      <c r="E107" s="207"/>
    </row>
    <row r="108" spans="1:5" ht="16.5" thickBot="1" x14ac:dyDescent="0.3">
      <c r="A108" s="199"/>
      <c r="B108" s="206"/>
      <c r="C108" s="231"/>
      <c r="D108" s="231"/>
      <c r="E108" s="232"/>
    </row>
    <row r="109" spans="1:5" ht="16.5" thickBot="1" x14ac:dyDescent="0.3">
      <c r="A109" s="188"/>
      <c r="B109" s="206"/>
      <c r="C109" s="206"/>
      <c r="D109" s="206"/>
      <c r="E109" s="207"/>
    </row>
    <row r="110" spans="1:5" ht="16.5" thickBot="1" x14ac:dyDescent="0.3">
      <c r="A110" s="169"/>
      <c r="B110" s="231"/>
      <c r="C110" s="231"/>
      <c r="D110" s="231"/>
      <c r="E110" s="232"/>
    </row>
    <row r="111" spans="1:5" ht="16.5" thickBot="1" x14ac:dyDescent="0.3">
      <c r="A111" s="199"/>
      <c r="B111" s="231"/>
      <c r="C111" s="206"/>
      <c r="D111" s="206"/>
      <c r="E111" s="207"/>
    </row>
    <row r="112" spans="1:5" ht="16.5" thickBot="1" x14ac:dyDescent="0.3">
      <c r="A112" s="188"/>
      <c r="B112" s="231"/>
      <c r="C112" s="206"/>
      <c r="D112" s="206"/>
      <c r="E112" s="207"/>
    </row>
    <row r="113" spans="1:5" ht="15.75" x14ac:dyDescent="0.25">
      <c r="A113" s="242"/>
      <c r="B113" s="243"/>
      <c r="C113" s="243"/>
      <c r="D113" s="243"/>
      <c r="E113" s="244"/>
    </row>
    <row r="114" spans="1:5" ht="15.75" x14ac:dyDescent="0.25">
      <c r="A114" s="245"/>
      <c r="B114" s="225"/>
      <c r="C114" s="225"/>
      <c r="D114" s="225"/>
      <c r="E114" s="187"/>
    </row>
    <row r="115" spans="1:5" ht="16.5" thickBot="1" x14ac:dyDescent="0.3">
      <c r="A115" s="188"/>
      <c r="B115" s="225"/>
      <c r="C115" s="225"/>
      <c r="D115" s="225"/>
      <c r="E115" s="246"/>
    </row>
    <row r="116" spans="1:5" ht="16.5" thickBot="1" x14ac:dyDescent="0.3">
      <c r="A116" s="188"/>
      <c r="B116" s="225"/>
      <c r="C116" s="225"/>
      <c r="D116" s="225"/>
      <c r="E116" s="246"/>
    </row>
    <row r="117" spans="1:5" ht="16.5" thickBot="1" x14ac:dyDescent="0.3">
      <c r="A117" s="188"/>
      <c r="B117" s="247"/>
      <c r="C117" s="225"/>
      <c r="D117" s="225"/>
      <c r="E117" s="246"/>
    </row>
    <row r="118" spans="1:5" ht="16.5" thickBot="1" x14ac:dyDescent="0.3">
      <c r="A118" s="199"/>
      <c r="B118" s="247"/>
      <c r="C118" s="225"/>
      <c r="D118" s="225"/>
      <c r="E118" s="246"/>
    </row>
    <row r="119" spans="1:5" ht="16.5" thickBot="1" x14ac:dyDescent="0.3">
      <c r="A119" s="188"/>
      <c r="B119" s="247"/>
      <c r="C119" s="225"/>
      <c r="D119" s="225"/>
      <c r="E119" s="246"/>
    </row>
    <row r="120" spans="1:5" ht="15.75" x14ac:dyDescent="0.25">
      <c r="A120" s="242"/>
      <c r="B120" s="209"/>
      <c r="C120" s="236"/>
      <c r="D120" s="236"/>
      <c r="E120" s="248"/>
    </row>
    <row r="121" spans="1:5" ht="15.75" x14ac:dyDescent="0.25">
      <c r="A121" s="245"/>
      <c r="B121" s="247"/>
      <c r="C121" s="225"/>
      <c r="D121" s="225"/>
      <c r="E121" s="246"/>
    </row>
    <row r="122" spans="1:5" ht="16.5" thickBot="1" x14ac:dyDescent="0.3">
      <c r="A122" s="188"/>
      <c r="B122" s="247"/>
      <c r="C122" s="225"/>
      <c r="D122" s="225"/>
      <c r="E122" s="246"/>
    </row>
    <row r="123" spans="1:5" ht="16.5" thickBot="1" x14ac:dyDescent="0.3">
      <c r="A123" s="188"/>
      <c r="B123" s="247"/>
      <c r="C123" s="225"/>
      <c r="D123" s="225"/>
      <c r="E123" s="246"/>
    </row>
    <row r="124" spans="1:5" ht="16.5" thickBot="1" x14ac:dyDescent="0.3">
      <c r="A124" s="188"/>
      <c r="B124" s="217"/>
      <c r="C124" s="217"/>
      <c r="D124" s="217"/>
      <c r="E124" s="249"/>
    </row>
    <row r="125" spans="1:5" ht="16.5" thickBot="1" x14ac:dyDescent="0.3">
      <c r="A125" s="250"/>
      <c r="B125" s="217"/>
      <c r="C125" s="225"/>
      <c r="D125" s="225"/>
      <c r="E125" s="187"/>
    </row>
    <row r="126" spans="1:5" ht="16.5" thickBot="1" x14ac:dyDescent="0.3">
      <c r="A126" s="188"/>
      <c r="B126" s="217"/>
      <c r="C126" s="225"/>
      <c r="D126" s="225"/>
      <c r="E126" s="246"/>
    </row>
    <row r="127" spans="1:5" ht="15.75" x14ac:dyDescent="0.25">
      <c r="A127" s="251"/>
      <c r="B127" s="243"/>
      <c r="C127" s="243"/>
      <c r="D127" s="243"/>
      <c r="E127" s="244"/>
    </row>
    <row r="128" spans="1:5" ht="15.75" x14ac:dyDescent="0.25">
      <c r="A128" s="164"/>
      <c r="B128" s="252"/>
      <c r="C128" s="223"/>
      <c r="D128" s="223"/>
      <c r="E128" s="253"/>
    </row>
    <row r="129" spans="1:5" ht="16.5" thickBot="1" x14ac:dyDescent="0.3">
      <c r="A129" s="199"/>
      <c r="B129" s="237"/>
      <c r="C129" s="225"/>
      <c r="D129" s="225"/>
      <c r="E129" s="246"/>
    </row>
    <row r="130" spans="1:5" ht="16.5" thickBot="1" x14ac:dyDescent="0.3">
      <c r="A130" s="188"/>
      <c r="B130" s="237"/>
      <c r="C130" s="225"/>
      <c r="D130" s="247"/>
      <c r="E130" s="246"/>
    </row>
    <row r="131" spans="1:5" ht="15.75" x14ac:dyDescent="0.25">
      <c r="A131" s="254"/>
      <c r="B131" s="255"/>
      <c r="C131" s="255"/>
      <c r="D131" s="256"/>
      <c r="E131" s="257"/>
    </row>
    <row r="132" spans="1:5" ht="15.75" x14ac:dyDescent="0.25">
      <c r="A132" s="258"/>
      <c r="B132" s="259"/>
      <c r="C132" s="259"/>
      <c r="D132" s="259"/>
      <c r="E132" s="168"/>
    </row>
    <row r="133" spans="1:5" ht="15.75" x14ac:dyDescent="0.25">
      <c r="A133" s="260"/>
      <c r="B133" s="259"/>
      <c r="C133" s="259"/>
      <c r="D133" s="259"/>
      <c r="E133" s="168"/>
    </row>
    <row r="134" spans="1:5" ht="15.75" x14ac:dyDescent="0.25">
      <c r="A134" s="261"/>
      <c r="B134" s="259"/>
      <c r="C134" s="259"/>
      <c r="D134" s="259"/>
      <c r="E134" s="168"/>
    </row>
    <row r="135" spans="1:5" ht="15.75" x14ac:dyDescent="0.25">
      <c r="A135" s="262"/>
      <c r="B135" s="263"/>
      <c r="C135" s="263"/>
      <c r="D135" s="263"/>
      <c r="E135" s="173"/>
    </row>
    <row r="136" spans="1:5" ht="15.75" x14ac:dyDescent="0.25">
      <c r="A136" s="262"/>
      <c r="B136" s="263"/>
      <c r="C136" s="263"/>
      <c r="D136" s="263"/>
      <c r="E136" s="173"/>
    </row>
    <row r="137" spans="1:5" ht="15.75" x14ac:dyDescent="0.25">
      <c r="A137" s="264"/>
      <c r="B137" s="259"/>
      <c r="C137" s="259"/>
      <c r="D137" s="259"/>
      <c r="E137" s="168"/>
    </row>
    <row r="138" spans="1:5" ht="16.5" thickBot="1" x14ac:dyDescent="0.3">
      <c r="A138" s="240"/>
      <c r="B138" s="265"/>
      <c r="C138" s="265"/>
      <c r="D138" s="265"/>
      <c r="E138" s="266"/>
    </row>
    <row r="139" spans="1:5" ht="16.5" thickBot="1" x14ac:dyDescent="0.3">
      <c r="A139" s="164"/>
      <c r="B139" s="265"/>
      <c r="C139" s="265"/>
      <c r="D139" s="265"/>
      <c r="E139" s="266"/>
    </row>
    <row r="140" spans="1:5" ht="16.5" thickBot="1" x14ac:dyDescent="0.3">
      <c r="A140" s="169"/>
      <c r="B140" s="267"/>
      <c r="C140" s="267"/>
      <c r="D140" s="267"/>
      <c r="E140" s="268"/>
    </row>
    <row r="141" spans="1:5" ht="16.5" thickBot="1" x14ac:dyDescent="0.3">
      <c r="A141" s="269"/>
      <c r="B141" s="267"/>
      <c r="C141" s="267"/>
      <c r="D141" s="267"/>
      <c r="E141" s="268"/>
    </row>
    <row r="142" spans="1:5" ht="16.5" thickBot="1" x14ac:dyDescent="0.3">
      <c r="A142" s="270"/>
      <c r="B142" s="265"/>
      <c r="C142" s="265"/>
      <c r="D142" s="265"/>
      <c r="E142" s="266"/>
    </row>
    <row r="143" spans="1:5" ht="16.5" thickBot="1" x14ac:dyDescent="0.3">
      <c r="A143" s="169"/>
      <c r="B143" s="267"/>
      <c r="C143" s="267"/>
      <c r="D143" s="267"/>
      <c r="E143" s="268"/>
    </row>
    <row r="144" spans="1:5" ht="16.5" thickBot="1" x14ac:dyDescent="0.3">
      <c r="A144" s="269"/>
      <c r="B144" s="267"/>
      <c r="C144" s="267"/>
      <c r="D144" s="267"/>
      <c r="E144" s="268"/>
    </row>
    <row r="145" spans="1:5" ht="16.5" thickBot="1" x14ac:dyDescent="0.3">
      <c r="A145" s="271"/>
      <c r="B145" s="229"/>
      <c r="C145" s="229"/>
      <c r="D145" s="229"/>
      <c r="E145" s="230"/>
    </row>
    <row r="146" spans="1:5" ht="16.5" thickBot="1" x14ac:dyDescent="0.3">
      <c r="A146" s="271"/>
      <c r="B146" s="229"/>
      <c r="C146" s="229"/>
      <c r="D146" s="229"/>
      <c r="E146" s="230"/>
    </row>
    <row r="147" spans="1:5" ht="16.5" thickBot="1" x14ac:dyDescent="0.3">
      <c r="A147" s="169"/>
      <c r="B147" s="206"/>
      <c r="C147" s="206"/>
      <c r="D147" s="206"/>
      <c r="E147" s="207"/>
    </row>
    <row r="148" spans="1:5" ht="16.5" thickBot="1" x14ac:dyDescent="0.3">
      <c r="A148" s="272"/>
      <c r="B148" s="206"/>
      <c r="C148" s="206"/>
      <c r="D148" s="206"/>
      <c r="E148" s="207"/>
    </row>
    <row r="149" spans="1:5" ht="15.75" x14ac:dyDescent="0.25">
      <c r="A149" s="273"/>
      <c r="B149" s="274"/>
      <c r="C149" s="274"/>
      <c r="D149" s="274"/>
      <c r="E149" s="275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3 2015-2016</vt:lpstr>
      <vt:lpstr>приложение </vt:lpstr>
      <vt:lpstr>Приложение 8 2014-2016</vt:lpstr>
      <vt:lpstr>Приложение 10</vt:lpstr>
      <vt:lpstr>приложение 7</vt:lpstr>
      <vt:lpstr>Приложение 12</vt:lpstr>
      <vt:lpstr>Лист1</vt:lpstr>
      <vt:lpstr>Лист2</vt:lpstr>
      <vt:lpstr>'приложение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2024-09-03T07:53:51Z</dcterms:modified>
</cp:coreProperties>
</file>